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<sst xmlns="http://schemas.openxmlformats.org/spreadsheetml/2006/main" count="419" uniqueCount="147">
  <si>
    <t>Додаток 3</t>
  </si>
  <si>
    <t>Додаток 3.1</t>
  </si>
  <si>
    <t>Додаток 3.2</t>
  </si>
  <si>
    <t>Додаток 3.3</t>
  </si>
  <si>
    <t>ЗНЗ</t>
  </si>
  <si>
    <t>Фарба,кг</t>
  </si>
  <si>
    <t>розчинник,л</t>
  </si>
  <si>
    <t>Мило рідке,л</t>
  </si>
  <si>
    <t>мило кускове,шт</t>
  </si>
  <si>
    <t>мило кускове,грн.</t>
  </si>
  <si>
    <t xml:space="preserve">Туал папір </t>
  </si>
  <si>
    <t>Серветки</t>
  </si>
  <si>
    <t>Рушники</t>
  </si>
  <si>
    <t>Рідина для миття туалетів</t>
  </si>
  <si>
    <t>Пральний порошок</t>
  </si>
  <si>
    <t>Вапно,кг</t>
  </si>
  <si>
    <t>Гіпс,кг</t>
  </si>
  <si>
    <t>Пісок,кг</t>
  </si>
  <si>
    <t>Цемент,кг</t>
  </si>
  <si>
    <t>Керамічна плитка,м.кв</t>
  </si>
  <si>
    <t>Бруківка для обл.доріжок,м.кв</t>
  </si>
  <si>
    <t>байрамікс,кг</t>
  </si>
  <si>
    <t>грунтівка,кг</t>
  </si>
  <si>
    <t>шпаклівка,кг</t>
  </si>
  <si>
    <t>Драбина</t>
  </si>
  <si>
    <t>Граблі</t>
  </si>
  <si>
    <t>Лопати</t>
  </si>
  <si>
    <t>Мітли</t>
  </si>
  <si>
    <t>Відра</t>
  </si>
  <si>
    <t>Щітки</t>
  </si>
  <si>
    <t>Швабри</t>
  </si>
  <si>
    <t>Лінолеум</t>
  </si>
  <si>
    <t>Дошка для підлоги,м кв</t>
  </si>
  <si>
    <t>пост.білизна</t>
  </si>
  <si>
    <t>Плінтус</t>
  </si>
  <si>
    <t>Ламінат,м.кв</t>
  </si>
  <si>
    <t>водоемульсія</t>
  </si>
  <si>
    <t>лак</t>
  </si>
  <si>
    <t>Світильник,прожектор</t>
  </si>
  <si>
    <t>Унітаз</t>
  </si>
  <si>
    <t>Пісюар</t>
  </si>
  <si>
    <t>Змішувачі</t>
  </si>
  <si>
    <t>Крани</t>
  </si>
  <si>
    <t>подовжувачі</t>
  </si>
  <si>
    <t>вимикачі</t>
  </si>
  <si>
    <t>розетки</t>
  </si>
  <si>
    <t>жалюзі</t>
  </si>
  <si>
    <t>Роутер</t>
  </si>
  <si>
    <t>Ванни для миття посуду</t>
  </si>
  <si>
    <t>Тарілка</t>
  </si>
  <si>
    <t>Чашка</t>
  </si>
  <si>
    <t>Плити OSB</t>
  </si>
  <si>
    <t>ДСП</t>
  </si>
  <si>
    <t>двері</t>
  </si>
  <si>
    <t>вікна</t>
  </si>
  <si>
    <t>принтер</t>
  </si>
  <si>
    <t>компютер</t>
  </si>
  <si>
    <t>телевізор</t>
  </si>
  <si>
    <t>ламінатор</t>
  </si>
  <si>
    <t>Бензотример</t>
  </si>
  <si>
    <t>Газонокосарка</t>
  </si>
  <si>
    <t>дриль</t>
  </si>
  <si>
    <t>шуруповерт</t>
  </si>
  <si>
    <t>Замки дверні</t>
  </si>
  <si>
    <t>Плитка д підлоги</t>
  </si>
  <si>
    <t>Папір</t>
  </si>
  <si>
    <t>електр.праски</t>
  </si>
  <si>
    <t>електр швейна машинка</t>
  </si>
  <si>
    <t>Електросушки</t>
  </si>
  <si>
    <t>Бойлер</t>
  </si>
  <si>
    <t>Канцтовари</t>
  </si>
  <si>
    <t>крейда</t>
  </si>
  <si>
    <t>комплекти меблів</t>
  </si>
  <si>
    <t>шафи для одягу</t>
  </si>
  <si>
    <t>комплект парти+стільці,шт.</t>
  </si>
  <si>
    <t>комплект парти+стільці,грн.</t>
  </si>
  <si>
    <t>парти</t>
  </si>
  <si>
    <t>Стільці,шт.</t>
  </si>
  <si>
    <t>Стільці,грн.</t>
  </si>
  <si>
    <t xml:space="preserve">Столи письмові </t>
  </si>
  <si>
    <t>Компютерний стіл</t>
  </si>
  <si>
    <t>шафи книжкові</t>
  </si>
  <si>
    <t>лабораторні столи</t>
  </si>
  <si>
    <t>столи для їдальні</t>
  </si>
  <si>
    <t>лавки для їдальні</t>
  </si>
  <si>
    <t>Класна дошка</t>
  </si>
  <si>
    <t>стелажі для бібліотеки</t>
  </si>
  <si>
    <t>Столи для слюсмайстерні</t>
  </si>
  <si>
    <t>Стенди</t>
  </si>
  <si>
    <t>Навч.засоби(штатив…)</t>
  </si>
  <si>
    <t>Витяжка кабінет хімії</t>
  </si>
  <si>
    <t>мякий інвентар</t>
  </si>
  <si>
    <t>шприци</t>
  </si>
  <si>
    <t>вата</t>
  </si>
  <si>
    <t>бинт</t>
  </si>
  <si>
    <t>медрукавиці</t>
  </si>
  <si>
    <t>кушетка медична</t>
  </si>
  <si>
    <t>ростомір</t>
  </si>
  <si>
    <t>апарат для вимірювання тиску</t>
  </si>
  <si>
    <t>вага</t>
  </si>
  <si>
    <t>шафа для ліків</t>
  </si>
  <si>
    <t>маніпуляційний стіл</t>
  </si>
  <si>
    <t>ноші медичні</t>
  </si>
  <si>
    <t>холодильник</t>
  </si>
  <si>
    <t>гігрометр</t>
  </si>
  <si>
    <t>тонометр</t>
  </si>
  <si>
    <t>термометр</t>
  </si>
  <si>
    <t>електронний градусник</t>
  </si>
  <si>
    <t>гастроємності для мармітів</t>
  </si>
  <si>
    <t>баскетбольна сітка</t>
  </si>
  <si>
    <t>волейбольна сітка</t>
  </si>
  <si>
    <t>тенісний стіл</t>
  </si>
  <si>
    <t>шахи</t>
  </si>
  <si>
    <t>мати</t>
  </si>
  <si>
    <t>м"ячі</t>
  </si>
  <si>
    <t>обручі</t>
  </si>
  <si>
    <t>скакалки</t>
  </si>
  <si>
    <t>гантелі</t>
  </si>
  <si>
    <t>канат</t>
  </si>
  <si>
    <t>Футбольна форма</t>
  </si>
  <si>
    <t>Волейбольна форма</t>
  </si>
  <si>
    <t>Вогнегасники</t>
  </si>
  <si>
    <t xml:space="preserve">Періодичні видання </t>
  </si>
  <si>
    <t>Прогр вивчення англ.мови</t>
  </si>
  <si>
    <t>Всього</t>
  </si>
  <si>
    <t>кг</t>
  </si>
  <si>
    <t>грн</t>
  </si>
  <si>
    <t>л</t>
  </si>
  <si>
    <t>шт</t>
  </si>
  <si>
    <t>м.кв</t>
  </si>
  <si>
    <t>м</t>
  </si>
  <si>
    <t>уп.</t>
  </si>
  <si>
    <t>НВК Лідер</t>
  </si>
  <si>
    <t>НВК Берегиня</t>
  </si>
  <si>
    <t>НВК Любисток</t>
  </si>
  <si>
    <t>Гімназія 1</t>
  </si>
  <si>
    <t>Гімназія 2</t>
  </si>
  <si>
    <t>Гімназія 3</t>
  </si>
  <si>
    <t>Гімназія 4</t>
  </si>
  <si>
    <t>Гімназія 5</t>
  </si>
  <si>
    <t>Гімназія 6</t>
  </si>
  <si>
    <t>Гімназія 7</t>
  </si>
  <si>
    <t>Ліцей1</t>
  </si>
  <si>
    <t>Ліцей2</t>
  </si>
  <si>
    <t>Ліцей3</t>
  </si>
  <si>
    <t>Ліцей4</t>
  </si>
  <si>
    <t>Разом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</si>
</sst>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top" wrapText="1"/>
      <protection/>
    </xf>
    <xf numFmtId="0" fontId="2" fillId="0" borderId="4" xfId="17" applyFont="1" applyFill="1" applyBorder="1" applyAlignment="1">
      <alignment horizontal="center" vertical="top" wrapText="1"/>
      <protection/>
    </xf>
    <xf numFmtId="0" fontId="2" fillId="0" borderId="3" xfId="17" applyFont="1" applyFill="1" applyBorder="1" applyAlignment="1">
      <alignment horizontal="center" vertical="top" wrapText="1"/>
      <protection/>
    </xf>
    <xf numFmtId="0" fontId="2" fillId="0" borderId="1" xfId="17" applyFont="1" applyFill="1" applyBorder="1" applyAlignment="1">
      <alignment vertical="top" wrapText="1"/>
      <protection/>
    </xf>
    <xf numFmtId="0" fontId="3" fillId="0" borderId="1" xfId="17" applyFont="1" applyFill="1" applyBorder="1" applyAlignment="1">
      <alignment horizontal="center" vertical="top" wrapText="1"/>
      <protection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center" vertical="top" wrapText="1"/>
      <protection/>
    </xf>
    <xf numFmtId="0" fontId="1" fillId="0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1" fontId="4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1" fontId="4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5" fillId="5" borderId="8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6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173"/>
  <sheetViews>
    <sheetView tabSelected="1" workbookViewId="0" topLeftCell="A1">
      <selection activeCell="F13" sqref="F13"/>
    </sheetView>
  </sheetViews>
  <sheetFormatPr defaultColWidth="9.140625" defaultRowHeight="12.75"/>
  <cols>
    <col min="1" max="2" width="9.8515625" style="2" customWidth="1"/>
    <col min="3" max="4" width="8.7109375" style="2" customWidth="1"/>
    <col min="5" max="6" width="9.28125" style="1" customWidth="1"/>
    <col min="7" max="10" width="8.28125" style="1" customWidth="1"/>
    <col min="11" max="12" width="8.421875" style="1" customWidth="1"/>
    <col min="13" max="16" width="12.140625" style="1" customWidth="1"/>
    <col min="17" max="22" width="9.00390625" style="1" customWidth="1"/>
    <col min="23" max="24" width="8.00390625" style="2" customWidth="1"/>
    <col min="25" max="32" width="9.140625" style="2" customWidth="1"/>
    <col min="33" max="34" width="9.00390625" style="2" customWidth="1"/>
    <col min="35" max="35" width="9.140625" style="2" customWidth="1"/>
    <col min="36" max="37" width="12.140625" style="1" customWidth="1"/>
    <col min="38" max="60" width="9.140625" style="2" customWidth="1"/>
    <col min="61" max="62" width="0" style="2" hidden="1" customWidth="1"/>
    <col min="63" max="68" width="9.140625" style="2" customWidth="1"/>
    <col min="69" max="70" width="10.140625" style="2" customWidth="1"/>
    <col min="71" max="105" width="9.140625" style="2" customWidth="1"/>
    <col min="106" max="109" width="10.421875" style="2" customWidth="1"/>
    <col min="110" max="121" width="9.140625" style="2" customWidth="1"/>
    <col min="122" max="122" width="7.421875" style="2" customWidth="1"/>
    <col min="123" max="123" width="9.140625" style="2" customWidth="1"/>
    <col min="124" max="124" width="15.00390625" style="2" customWidth="1"/>
    <col min="125" max="239" width="9.140625" style="2" customWidth="1"/>
    <col min="240" max="240" width="16.28125" style="2" customWidth="1"/>
  </cols>
  <sheetData>
    <row r="1" spans="1:109" ht="12.75">
      <c r="A1" s="1"/>
      <c r="B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BJ1" s="1"/>
      <c r="BK1" s="1"/>
      <c r="BL1" s="1"/>
      <c r="BM1" s="1"/>
      <c r="BQ1" s="1"/>
      <c r="BR1" s="1"/>
      <c r="DB1" s="1"/>
      <c r="DC1" s="1"/>
      <c r="DD1" s="1"/>
      <c r="DE1" s="1"/>
    </row>
    <row r="2" spans="1:132" ht="13.5" thickBot="1">
      <c r="A2" s="1"/>
      <c r="B2" s="1"/>
      <c r="E2" s="2"/>
      <c r="F2" s="2"/>
      <c r="G2" s="2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BD2" s="2" t="s">
        <v>1</v>
      </c>
      <c r="BJ2" s="1"/>
      <c r="BK2" s="1"/>
      <c r="BL2" s="1"/>
      <c r="BM2" s="1"/>
      <c r="BQ2" s="1"/>
      <c r="BR2" s="1"/>
      <c r="CM2" s="2" t="s">
        <v>2</v>
      </c>
      <c r="DB2" s="1"/>
      <c r="DC2" s="1"/>
      <c r="DD2" s="1"/>
      <c r="DE2" s="1"/>
      <c r="EB2" s="2" t="s">
        <v>3</v>
      </c>
    </row>
    <row r="3" spans="1:240" ht="38.25">
      <c r="A3" s="3" t="s">
        <v>4</v>
      </c>
      <c r="B3" s="4" t="s">
        <v>5</v>
      </c>
      <c r="C3" s="4"/>
      <c r="D3" s="4" t="s">
        <v>6</v>
      </c>
      <c r="E3" s="4"/>
      <c r="F3" s="4" t="s">
        <v>7</v>
      </c>
      <c r="G3" s="4"/>
      <c r="H3" s="5" t="s">
        <v>8</v>
      </c>
      <c r="I3" s="5" t="s">
        <v>9</v>
      </c>
      <c r="J3" s="4" t="s">
        <v>10</v>
      </c>
      <c r="K3" s="4"/>
      <c r="L3" s="4" t="s">
        <v>11</v>
      </c>
      <c r="M3" s="4"/>
      <c r="N3" s="4" t="s">
        <v>12</v>
      </c>
      <c r="O3" s="4"/>
      <c r="P3" s="4" t="s">
        <v>13</v>
      </c>
      <c r="Q3" s="4"/>
      <c r="R3" s="6" t="s">
        <v>14</v>
      </c>
      <c r="S3" s="7"/>
      <c r="T3" s="4" t="s">
        <v>15</v>
      </c>
      <c r="U3" s="4"/>
      <c r="V3" s="4" t="s">
        <v>16</v>
      </c>
      <c r="W3" s="4"/>
      <c r="X3" s="4" t="s">
        <v>17</v>
      </c>
      <c r="Y3" s="4"/>
      <c r="Z3" s="4" t="s">
        <v>18</v>
      </c>
      <c r="AA3" s="4"/>
      <c r="AB3" s="4" t="s">
        <v>19</v>
      </c>
      <c r="AC3" s="4"/>
      <c r="AD3" s="4" t="s">
        <v>20</v>
      </c>
      <c r="AE3" s="4"/>
      <c r="AF3" s="4" t="s">
        <v>21</v>
      </c>
      <c r="AG3" s="4"/>
      <c r="AH3" s="4" t="s">
        <v>22</v>
      </c>
      <c r="AI3" s="4"/>
      <c r="AJ3" s="3" t="s">
        <v>4</v>
      </c>
      <c r="AK3" s="4" t="s">
        <v>23</v>
      </c>
      <c r="AL3" s="4"/>
      <c r="AM3" s="4" t="s">
        <v>24</v>
      </c>
      <c r="AN3" s="4"/>
      <c r="AO3" s="8" t="s">
        <v>25</v>
      </c>
      <c r="AP3" s="7"/>
      <c r="AQ3" s="8" t="s">
        <v>26</v>
      </c>
      <c r="AR3" s="7"/>
      <c r="AS3" s="8" t="s">
        <v>27</v>
      </c>
      <c r="AT3" s="7"/>
      <c r="AU3" s="8" t="s">
        <v>28</v>
      </c>
      <c r="AV3" s="7"/>
      <c r="AW3" s="8" t="s">
        <v>29</v>
      </c>
      <c r="AX3" s="7"/>
      <c r="AY3" s="8" t="s">
        <v>30</v>
      </c>
      <c r="AZ3" s="7"/>
      <c r="BA3" s="4" t="s">
        <v>31</v>
      </c>
      <c r="BB3" s="4"/>
      <c r="BC3" s="4" t="s">
        <v>32</v>
      </c>
      <c r="BD3" s="4"/>
      <c r="BE3" s="4" t="s">
        <v>33</v>
      </c>
      <c r="BF3" s="4"/>
      <c r="BG3" s="4" t="s">
        <v>34</v>
      </c>
      <c r="BH3" s="4"/>
      <c r="BI3" s="9"/>
      <c r="BJ3" s="3"/>
      <c r="BK3" s="10" t="s">
        <v>35</v>
      </c>
      <c r="BL3" s="10"/>
      <c r="BM3" s="4" t="s">
        <v>36</v>
      </c>
      <c r="BN3" s="4"/>
      <c r="BO3" s="4" t="s">
        <v>37</v>
      </c>
      <c r="BP3" s="4"/>
      <c r="BQ3" s="3" t="s">
        <v>4</v>
      </c>
      <c r="BR3" s="4" t="s">
        <v>38</v>
      </c>
      <c r="BS3" s="4"/>
      <c r="BT3" s="8" t="s">
        <v>39</v>
      </c>
      <c r="BU3" s="7"/>
      <c r="BV3" s="8" t="s">
        <v>40</v>
      </c>
      <c r="BW3" s="7"/>
      <c r="BX3" s="8" t="s">
        <v>41</v>
      </c>
      <c r="BY3" s="7"/>
      <c r="BZ3" s="8" t="s">
        <v>42</v>
      </c>
      <c r="CA3" s="7"/>
      <c r="CB3" s="4" t="s">
        <v>43</v>
      </c>
      <c r="CC3" s="4"/>
      <c r="CD3" s="8" t="s">
        <v>44</v>
      </c>
      <c r="CE3" s="7"/>
      <c r="CF3" s="8" t="s">
        <v>45</v>
      </c>
      <c r="CG3" s="7"/>
      <c r="CH3" s="11" t="s">
        <v>46</v>
      </c>
      <c r="CI3" s="11"/>
      <c r="CJ3" s="4" t="s">
        <v>47</v>
      </c>
      <c r="CK3" s="4"/>
      <c r="CL3" s="4" t="s">
        <v>48</v>
      </c>
      <c r="CM3" s="4"/>
      <c r="CN3" s="4" t="s">
        <v>49</v>
      </c>
      <c r="CO3" s="4"/>
      <c r="CP3" s="8" t="s">
        <v>50</v>
      </c>
      <c r="CQ3" s="7"/>
      <c r="CR3" s="4" t="s">
        <v>51</v>
      </c>
      <c r="CS3" s="4"/>
      <c r="CT3" s="8" t="s">
        <v>52</v>
      </c>
      <c r="CU3" s="7"/>
      <c r="CV3" s="4" t="s">
        <v>53</v>
      </c>
      <c r="CW3" s="4"/>
      <c r="CX3" s="4" t="s">
        <v>54</v>
      </c>
      <c r="CY3" s="4"/>
      <c r="CZ3" s="4" t="s">
        <v>55</v>
      </c>
      <c r="DA3" s="4"/>
      <c r="DB3" s="3" t="s">
        <v>4</v>
      </c>
      <c r="DC3" s="12" t="s">
        <v>56</v>
      </c>
      <c r="DD3" s="13"/>
      <c r="DE3" s="4" t="s">
        <v>57</v>
      </c>
      <c r="DF3" s="4"/>
      <c r="DG3" s="4" t="s">
        <v>58</v>
      </c>
      <c r="DH3" s="4"/>
      <c r="DI3" s="8" t="s">
        <v>59</v>
      </c>
      <c r="DJ3" s="7"/>
      <c r="DK3" s="4" t="s">
        <v>60</v>
      </c>
      <c r="DL3" s="4"/>
      <c r="DM3" s="4" t="s">
        <v>61</v>
      </c>
      <c r="DN3" s="4"/>
      <c r="DO3" s="8" t="s">
        <v>62</v>
      </c>
      <c r="DP3" s="7"/>
      <c r="DQ3" s="4" t="s">
        <v>63</v>
      </c>
      <c r="DR3" s="4"/>
      <c r="DS3" s="4" t="s">
        <v>64</v>
      </c>
      <c r="DT3" s="4"/>
      <c r="DU3" s="14" t="s">
        <v>65</v>
      </c>
      <c r="DV3" s="14"/>
      <c r="DW3" s="15" t="s">
        <v>66</v>
      </c>
      <c r="DX3" s="16"/>
      <c r="DY3" s="14" t="s">
        <v>67</v>
      </c>
      <c r="DZ3" s="14"/>
      <c r="EA3" s="14" t="s">
        <v>68</v>
      </c>
      <c r="EB3" s="14"/>
      <c r="EC3" s="14" t="s">
        <v>69</v>
      </c>
      <c r="ED3" s="14"/>
      <c r="EE3" s="17" t="s">
        <v>70</v>
      </c>
      <c r="EF3" s="14" t="s">
        <v>71</v>
      </c>
      <c r="EG3" s="14"/>
      <c r="EH3" s="18" t="s">
        <v>72</v>
      </c>
      <c r="EI3" s="18"/>
      <c r="EJ3" s="19" t="s">
        <v>73</v>
      </c>
      <c r="EK3" s="20"/>
      <c r="EL3" s="21" t="s">
        <v>74</v>
      </c>
      <c r="EM3" s="21" t="s">
        <v>75</v>
      </c>
      <c r="EN3" s="22" t="s">
        <v>76</v>
      </c>
      <c r="EO3" s="22"/>
      <c r="EP3" s="21" t="s">
        <v>77</v>
      </c>
      <c r="EQ3" s="21" t="s">
        <v>78</v>
      </c>
      <c r="ER3" s="18" t="s">
        <v>79</v>
      </c>
      <c r="ES3" s="18"/>
      <c r="ET3" s="19" t="s">
        <v>80</v>
      </c>
      <c r="EU3" s="20"/>
      <c r="EV3" s="19" t="s">
        <v>81</v>
      </c>
      <c r="EW3" s="20"/>
      <c r="EX3" s="18" t="s">
        <v>82</v>
      </c>
      <c r="EY3" s="18"/>
      <c r="EZ3" s="18" t="s">
        <v>83</v>
      </c>
      <c r="FA3" s="18"/>
      <c r="FB3" s="18" t="s">
        <v>84</v>
      </c>
      <c r="FC3" s="18"/>
      <c r="FD3" s="18" t="s">
        <v>85</v>
      </c>
      <c r="FE3" s="18"/>
      <c r="FF3" s="18" t="s">
        <v>83</v>
      </c>
      <c r="FG3" s="18"/>
      <c r="FH3" s="18" t="s">
        <v>86</v>
      </c>
      <c r="FI3" s="18"/>
      <c r="FJ3" s="18" t="s">
        <v>87</v>
      </c>
      <c r="FK3" s="18"/>
      <c r="FL3" s="18" t="s">
        <v>88</v>
      </c>
      <c r="FM3" s="18"/>
      <c r="FN3" s="18" t="s">
        <v>89</v>
      </c>
      <c r="FO3" s="18"/>
      <c r="FP3" s="18" t="s">
        <v>90</v>
      </c>
      <c r="FQ3" s="18"/>
      <c r="FR3" s="19" t="s">
        <v>91</v>
      </c>
      <c r="FS3" s="20"/>
      <c r="FT3" s="22" t="s">
        <v>92</v>
      </c>
      <c r="FU3" s="22"/>
      <c r="FV3" s="22" t="s">
        <v>93</v>
      </c>
      <c r="FW3" s="22"/>
      <c r="FX3" s="18" t="s">
        <v>94</v>
      </c>
      <c r="FY3" s="18"/>
      <c r="FZ3" s="18" t="s">
        <v>95</v>
      </c>
      <c r="GA3" s="18"/>
      <c r="GB3" s="18" t="s">
        <v>96</v>
      </c>
      <c r="GC3" s="18"/>
      <c r="GD3" s="18" t="s">
        <v>97</v>
      </c>
      <c r="GE3" s="18"/>
      <c r="GF3" s="19" t="s">
        <v>98</v>
      </c>
      <c r="GG3" s="20"/>
      <c r="GH3" s="18" t="s">
        <v>99</v>
      </c>
      <c r="GI3" s="18"/>
      <c r="GJ3" s="18" t="s">
        <v>100</v>
      </c>
      <c r="GK3" s="18"/>
      <c r="GL3" s="18" t="s">
        <v>101</v>
      </c>
      <c r="GM3" s="18"/>
      <c r="GN3" s="19" t="s">
        <v>102</v>
      </c>
      <c r="GO3" s="20"/>
      <c r="GP3" s="18" t="s">
        <v>103</v>
      </c>
      <c r="GQ3" s="18"/>
      <c r="GR3" s="19" t="s">
        <v>104</v>
      </c>
      <c r="GS3" s="20"/>
      <c r="GT3" s="19" t="s">
        <v>105</v>
      </c>
      <c r="GU3" s="20"/>
      <c r="GV3" s="19" t="s">
        <v>106</v>
      </c>
      <c r="GW3" s="20"/>
      <c r="GX3" s="19" t="s">
        <v>107</v>
      </c>
      <c r="GY3" s="20"/>
      <c r="GZ3" s="19" t="s">
        <v>108</v>
      </c>
      <c r="HA3" s="20"/>
      <c r="HB3" s="18" t="s">
        <v>109</v>
      </c>
      <c r="HC3" s="18"/>
      <c r="HD3" s="18" t="s">
        <v>110</v>
      </c>
      <c r="HE3" s="18"/>
      <c r="HF3" s="18" t="s">
        <v>111</v>
      </c>
      <c r="HG3" s="18"/>
      <c r="HH3" s="18" t="s">
        <v>112</v>
      </c>
      <c r="HI3" s="18"/>
      <c r="HJ3" s="19" t="s">
        <v>113</v>
      </c>
      <c r="HK3" s="20"/>
      <c r="HL3" s="18" t="s">
        <v>114</v>
      </c>
      <c r="HM3" s="18"/>
      <c r="HN3" s="18" t="s">
        <v>115</v>
      </c>
      <c r="HO3" s="18"/>
      <c r="HP3" s="18" t="s">
        <v>116</v>
      </c>
      <c r="HQ3" s="18"/>
      <c r="HR3" s="18" t="s">
        <v>117</v>
      </c>
      <c r="HS3" s="18"/>
      <c r="HT3" s="19" t="s">
        <v>118</v>
      </c>
      <c r="HU3" s="20"/>
      <c r="HV3" s="18" t="s">
        <v>119</v>
      </c>
      <c r="HW3" s="18"/>
      <c r="HX3" s="19" t="s">
        <v>120</v>
      </c>
      <c r="HY3" s="20"/>
      <c r="HZ3" s="18" t="s">
        <v>121</v>
      </c>
      <c r="IA3" s="18"/>
      <c r="IB3" s="19" t="s">
        <v>122</v>
      </c>
      <c r="IC3" s="20"/>
      <c r="ID3" s="19" t="s">
        <v>123</v>
      </c>
      <c r="IE3" s="20"/>
      <c r="IF3" s="23" t="s">
        <v>124</v>
      </c>
    </row>
    <row r="4" spans="1:240" ht="13.5" thickBot="1">
      <c r="A4" s="24"/>
      <c r="B4" s="25" t="s">
        <v>125</v>
      </c>
      <c r="C4" s="25" t="s">
        <v>126</v>
      </c>
      <c r="D4" s="25" t="s">
        <v>127</v>
      </c>
      <c r="E4" s="25" t="s">
        <v>126</v>
      </c>
      <c r="F4" s="25" t="s">
        <v>127</v>
      </c>
      <c r="G4" s="25" t="s">
        <v>126</v>
      </c>
      <c r="H4" s="25" t="s">
        <v>128</v>
      </c>
      <c r="I4" s="25" t="s">
        <v>126</v>
      </c>
      <c r="J4" s="25" t="s">
        <v>128</v>
      </c>
      <c r="K4" s="25" t="s">
        <v>126</v>
      </c>
      <c r="L4" s="25" t="s">
        <v>128</v>
      </c>
      <c r="M4" s="25" t="s">
        <v>126</v>
      </c>
      <c r="N4" s="25" t="s">
        <v>128</v>
      </c>
      <c r="O4" s="25" t="s">
        <v>126</v>
      </c>
      <c r="P4" s="25" t="s">
        <v>127</v>
      </c>
      <c r="Q4" s="25" t="s">
        <v>126</v>
      </c>
      <c r="R4" s="25" t="s">
        <v>125</v>
      </c>
      <c r="S4" s="25" t="s">
        <v>128</v>
      </c>
      <c r="T4" s="25" t="s">
        <v>125</v>
      </c>
      <c r="U4" s="25" t="s">
        <v>126</v>
      </c>
      <c r="V4" s="25" t="s">
        <v>125</v>
      </c>
      <c r="W4" s="25" t="s">
        <v>126</v>
      </c>
      <c r="X4" s="25" t="s">
        <v>125</v>
      </c>
      <c r="Y4" s="25" t="s">
        <v>126</v>
      </c>
      <c r="Z4" s="25" t="s">
        <v>125</v>
      </c>
      <c r="AA4" s="25" t="s">
        <v>126</v>
      </c>
      <c r="AB4" s="25" t="s">
        <v>129</v>
      </c>
      <c r="AC4" s="25" t="s">
        <v>126</v>
      </c>
      <c r="AD4" s="25" t="s">
        <v>129</v>
      </c>
      <c r="AE4" s="25" t="s">
        <v>126</v>
      </c>
      <c r="AF4" s="25" t="s">
        <v>125</v>
      </c>
      <c r="AG4" s="25" t="s">
        <v>126</v>
      </c>
      <c r="AH4" s="25" t="s">
        <v>125</v>
      </c>
      <c r="AI4" s="25" t="s">
        <v>126</v>
      </c>
      <c r="AJ4" s="24"/>
      <c r="AK4" s="25" t="s">
        <v>125</v>
      </c>
      <c r="AL4" s="25" t="s">
        <v>126</v>
      </c>
      <c r="AM4" s="25" t="s">
        <v>128</v>
      </c>
      <c r="AN4" s="25" t="s">
        <v>126</v>
      </c>
      <c r="AO4" s="25" t="s">
        <v>128</v>
      </c>
      <c r="AP4" s="25" t="s">
        <v>126</v>
      </c>
      <c r="AQ4" s="25" t="s">
        <v>128</v>
      </c>
      <c r="AR4" s="25" t="s">
        <v>126</v>
      </c>
      <c r="AS4" s="25" t="s">
        <v>128</v>
      </c>
      <c r="AT4" s="25" t="s">
        <v>126</v>
      </c>
      <c r="AU4" s="25" t="s">
        <v>128</v>
      </c>
      <c r="AV4" s="25" t="s">
        <v>126</v>
      </c>
      <c r="AW4" s="25" t="s">
        <v>128</v>
      </c>
      <c r="AX4" s="25" t="s">
        <v>126</v>
      </c>
      <c r="AY4" s="25" t="s">
        <v>128</v>
      </c>
      <c r="AZ4" s="25" t="s">
        <v>126</v>
      </c>
      <c r="BA4" s="25" t="s">
        <v>129</v>
      </c>
      <c r="BB4" s="25" t="s">
        <v>126</v>
      </c>
      <c r="BC4" s="25" t="s">
        <v>130</v>
      </c>
      <c r="BD4" s="25" t="s">
        <v>126</v>
      </c>
      <c r="BE4" s="25" t="s">
        <v>128</v>
      </c>
      <c r="BF4" s="25" t="s">
        <v>126</v>
      </c>
      <c r="BG4" s="25" t="s">
        <v>129</v>
      </c>
      <c r="BH4" s="25" t="s">
        <v>126</v>
      </c>
      <c r="BI4" s="26"/>
      <c r="BJ4" s="24"/>
      <c r="BK4" s="25" t="s">
        <v>129</v>
      </c>
      <c r="BL4" s="25" t="s">
        <v>126</v>
      </c>
      <c r="BM4" s="25" t="s">
        <v>127</v>
      </c>
      <c r="BN4" s="25" t="s">
        <v>126</v>
      </c>
      <c r="BO4" s="25" t="s">
        <v>127</v>
      </c>
      <c r="BP4" s="25" t="s">
        <v>126</v>
      </c>
      <c r="BQ4" s="24"/>
      <c r="BR4" s="25" t="s">
        <v>128</v>
      </c>
      <c r="BS4" s="25" t="s">
        <v>126</v>
      </c>
      <c r="BT4" s="25" t="s">
        <v>128</v>
      </c>
      <c r="BU4" s="25" t="s">
        <v>126</v>
      </c>
      <c r="BV4" s="25" t="s">
        <v>128</v>
      </c>
      <c r="BW4" s="25" t="s">
        <v>126</v>
      </c>
      <c r="BX4" s="25" t="s">
        <v>128</v>
      </c>
      <c r="BY4" s="25" t="s">
        <v>126</v>
      </c>
      <c r="BZ4" s="25" t="s">
        <v>128</v>
      </c>
      <c r="CA4" s="25" t="s">
        <v>126</v>
      </c>
      <c r="CB4" s="25" t="s">
        <v>130</v>
      </c>
      <c r="CC4" s="25" t="s">
        <v>126</v>
      </c>
      <c r="CD4" s="25" t="s">
        <v>128</v>
      </c>
      <c r="CE4" s="25" t="s">
        <v>126</v>
      </c>
      <c r="CF4" s="25" t="s">
        <v>128</v>
      </c>
      <c r="CG4" s="25" t="s">
        <v>126</v>
      </c>
      <c r="CH4" s="25" t="s">
        <v>128</v>
      </c>
      <c r="CI4" s="25" t="s">
        <v>126</v>
      </c>
      <c r="CJ4" s="25" t="s">
        <v>128</v>
      </c>
      <c r="CK4" s="25" t="s">
        <v>126</v>
      </c>
      <c r="CL4" s="25" t="s">
        <v>128</v>
      </c>
      <c r="CM4" s="25" t="s">
        <v>126</v>
      </c>
      <c r="CN4" s="25" t="s">
        <v>128</v>
      </c>
      <c r="CO4" s="25" t="s">
        <v>126</v>
      </c>
      <c r="CP4" s="25" t="s">
        <v>128</v>
      </c>
      <c r="CQ4" s="25" t="s">
        <v>126</v>
      </c>
      <c r="CR4" s="25" t="s">
        <v>128</v>
      </c>
      <c r="CS4" s="25" t="s">
        <v>126</v>
      </c>
      <c r="CT4" s="25" t="s">
        <v>129</v>
      </c>
      <c r="CU4" s="25" t="s">
        <v>126</v>
      </c>
      <c r="CV4" s="25" t="s">
        <v>128</v>
      </c>
      <c r="CW4" s="25" t="s">
        <v>126</v>
      </c>
      <c r="CX4" s="25" t="s">
        <v>128</v>
      </c>
      <c r="CY4" s="25" t="s">
        <v>126</v>
      </c>
      <c r="CZ4" s="25" t="s">
        <v>128</v>
      </c>
      <c r="DA4" s="25" t="s">
        <v>126</v>
      </c>
      <c r="DB4" s="24"/>
      <c r="DC4" s="24" t="s">
        <v>128</v>
      </c>
      <c r="DD4" s="24" t="s">
        <v>126</v>
      </c>
      <c r="DE4" s="25" t="s">
        <v>128</v>
      </c>
      <c r="DF4" s="25" t="s">
        <v>126</v>
      </c>
      <c r="DG4" s="25" t="s">
        <v>128</v>
      </c>
      <c r="DH4" s="25" t="s">
        <v>126</v>
      </c>
      <c r="DI4" s="25" t="s">
        <v>128</v>
      </c>
      <c r="DJ4" s="25" t="s">
        <v>126</v>
      </c>
      <c r="DK4" s="25" t="s">
        <v>128</v>
      </c>
      <c r="DL4" s="25" t="s">
        <v>126</v>
      </c>
      <c r="DM4" s="25" t="s">
        <v>128</v>
      </c>
      <c r="DN4" s="25" t="s">
        <v>126</v>
      </c>
      <c r="DO4" s="25" t="s">
        <v>128</v>
      </c>
      <c r="DP4" s="25" t="s">
        <v>126</v>
      </c>
      <c r="DQ4" s="25" t="s">
        <v>128</v>
      </c>
      <c r="DR4" s="25" t="s">
        <v>126</v>
      </c>
      <c r="DS4" s="25" t="s">
        <v>130</v>
      </c>
      <c r="DT4" s="25" t="s">
        <v>126</v>
      </c>
      <c r="DU4" s="25" t="s">
        <v>131</v>
      </c>
      <c r="DV4" s="25" t="s">
        <v>126</v>
      </c>
      <c r="DW4" s="25" t="s">
        <v>128</v>
      </c>
      <c r="DX4" s="25" t="s">
        <v>126</v>
      </c>
      <c r="DY4" s="25" t="s">
        <v>128</v>
      </c>
      <c r="DZ4" s="25" t="s">
        <v>126</v>
      </c>
      <c r="EA4" s="25" t="s">
        <v>128</v>
      </c>
      <c r="EB4" s="25" t="s">
        <v>126</v>
      </c>
      <c r="EC4" s="25" t="s">
        <v>128</v>
      </c>
      <c r="ED4" s="25" t="s">
        <v>126</v>
      </c>
      <c r="EE4" s="27"/>
      <c r="EF4" s="25" t="s">
        <v>128</v>
      </c>
      <c r="EG4" s="25" t="s">
        <v>126</v>
      </c>
      <c r="EH4" s="25" t="s">
        <v>128</v>
      </c>
      <c r="EI4" s="25" t="s">
        <v>126</v>
      </c>
      <c r="EJ4" s="25" t="s">
        <v>128</v>
      </c>
      <c r="EK4" s="25" t="s">
        <v>126</v>
      </c>
      <c r="EL4" s="25" t="s">
        <v>128</v>
      </c>
      <c r="EM4" s="25" t="s">
        <v>126</v>
      </c>
      <c r="EN4" s="25" t="s">
        <v>128</v>
      </c>
      <c r="EO4" s="25" t="s">
        <v>126</v>
      </c>
      <c r="EP4" s="25" t="s">
        <v>128</v>
      </c>
      <c r="EQ4" s="25" t="s">
        <v>126</v>
      </c>
      <c r="ER4" s="25" t="s">
        <v>128</v>
      </c>
      <c r="ES4" s="25" t="s">
        <v>126</v>
      </c>
      <c r="ET4" s="25" t="s">
        <v>128</v>
      </c>
      <c r="EU4" s="25" t="s">
        <v>126</v>
      </c>
      <c r="EV4" s="25" t="s">
        <v>128</v>
      </c>
      <c r="EW4" s="25" t="s">
        <v>126</v>
      </c>
      <c r="EX4" s="25" t="s">
        <v>128</v>
      </c>
      <c r="EY4" s="25" t="s">
        <v>126</v>
      </c>
      <c r="EZ4" s="25" t="s">
        <v>128</v>
      </c>
      <c r="FA4" s="25" t="s">
        <v>126</v>
      </c>
      <c r="FB4" s="25" t="s">
        <v>128</v>
      </c>
      <c r="FC4" s="25" t="s">
        <v>126</v>
      </c>
      <c r="FD4" s="25" t="s">
        <v>128</v>
      </c>
      <c r="FE4" s="25" t="s">
        <v>126</v>
      </c>
      <c r="FF4" s="25" t="s">
        <v>128</v>
      </c>
      <c r="FG4" s="25" t="s">
        <v>126</v>
      </c>
      <c r="FH4" s="25" t="s">
        <v>128</v>
      </c>
      <c r="FI4" s="25" t="s">
        <v>126</v>
      </c>
      <c r="FJ4" s="25" t="s">
        <v>128</v>
      </c>
      <c r="FK4" s="25" t="s">
        <v>126</v>
      </c>
      <c r="FL4" s="25" t="s">
        <v>128</v>
      </c>
      <c r="FM4" s="25" t="s">
        <v>126</v>
      </c>
      <c r="FN4" s="25" t="s">
        <v>128</v>
      </c>
      <c r="FO4" s="25" t="s">
        <v>126</v>
      </c>
      <c r="FP4" s="25" t="s">
        <v>128</v>
      </c>
      <c r="FQ4" s="25" t="s">
        <v>126</v>
      </c>
      <c r="FR4" s="25" t="s">
        <v>128</v>
      </c>
      <c r="FS4" s="25" t="s">
        <v>126</v>
      </c>
      <c r="FT4" s="25" t="s">
        <v>128</v>
      </c>
      <c r="FU4" s="25" t="s">
        <v>126</v>
      </c>
      <c r="FV4" s="25" t="s">
        <v>128</v>
      </c>
      <c r="FW4" s="25" t="s">
        <v>126</v>
      </c>
      <c r="FX4" s="25" t="s">
        <v>128</v>
      </c>
      <c r="FY4" s="25" t="s">
        <v>126</v>
      </c>
      <c r="FZ4" s="25" t="s">
        <v>128</v>
      </c>
      <c r="GA4" s="25" t="s">
        <v>126</v>
      </c>
      <c r="GB4" s="25" t="s">
        <v>128</v>
      </c>
      <c r="GC4" s="25" t="s">
        <v>126</v>
      </c>
      <c r="GD4" s="25" t="s">
        <v>128</v>
      </c>
      <c r="GE4" s="25" t="s">
        <v>126</v>
      </c>
      <c r="GF4" s="25" t="s">
        <v>128</v>
      </c>
      <c r="GG4" s="25" t="s">
        <v>126</v>
      </c>
      <c r="GH4" s="25" t="s">
        <v>128</v>
      </c>
      <c r="GI4" s="25" t="s">
        <v>126</v>
      </c>
      <c r="GJ4" s="25" t="s">
        <v>128</v>
      </c>
      <c r="GK4" s="25" t="s">
        <v>126</v>
      </c>
      <c r="GL4" s="25" t="s">
        <v>128</v>
      </c>
      <c r="GM4" s="25" t="s">
        <v>126</v>
      </c>
      <c r="GN4" s="25" t="s">
        <v>128</v>
      </c>
      <c r="GO4" s="25" t="s">
        <v>126</v>
      </c>
      <c r="GP4" s="25" t="s">
        <v>128</v>
      </c>
      <c r="GQ4" s="25" t="s">
        <v>126</v>
      </c>
      <c r="GR4" s="25" t="s">
        <v>128</v>
      </c>
      <c r="GS4" s="25" t="s">
        <v>126</v>
      </c>
      <c r="GT4" s="25" t="s">
        <v>128</v>
      </c>
      <c r="GU4" s="25" t="s">
        <v>126</v>
      </c>
      <c r="GV4" s="25" t="s">
        <v>128</v>
      </c>
      <c r="GW4" s="25" t="s">
        <v>126</v>
      </c>
      <c r="GX4" s="25" t="s">
        <v>128</v>
      </c>
      <c r="GY4" s="25" t="s">
        <v>126</v>
      </c>
      <c r="GZ4" s="25"/>
      <c r="HA4" s="25"/>
      <c r="HB4" s="25" t="s">
        <v>128</v>
      </c>
      <c r="HC4" s="25" t="s">
        <v>126</v>
      </c>
      <c r="HD4" s="25" t="s">
        <v>128</v>
      </c>
      <c r="HE4" s="25" t="s">
        <v>126</v>
      </c>
      <c r="HF4" s="25" t="s">
        <v>128</v>
      </c>
      <c r="HG4" s="25" t="s">
        <v>126</v>
      </c>
      <c r="HH4" s="25" t="s">
        <v>128</v>
      </c>
      <c r="HI4" s="25" t="s">
        <v>126</v>
      </c>
      <c r="HJ4" s="25" t="s">
        <v>128</v>
      </c>
      <c r="HK4" s="25" t="s">
        <v>126</v>
      </c>
      <c r="HL4" s="25" t="s">
        <v>128</v>
      </c>
      <c r="HM4" s="25" t="s">
        <v>126</v>
      </c>
      <c r="HN4" s="25" t="s">
        <v>128</v>
      </c>
      <c r="HO4" s="25" t="s">
        <v>126</v>
      </c>
      <c r="HP4" s="25" t="s">
        <v>128</v>
      </c>
      <c r="HQ4" s="25" t="s">
        <v>126</v>
      </c>
      <c r="HR4" s="25" t="s">
        <v>128</v>
      </c>
      <c r="HS4" s="25" t="s">
        <v>126</v>
      </c>
      <c r="HT4" s="25" t="s">
        <v>128</v>
      </c>
      <c r="HU4" s="25" t="s">
        <v>126</v>
      </c>
      <c r="HV4" s="25" t="s">
        <v>128</v>
      </c>
      <c r="HW4" s="25" t="s">
        <v>126</v>
      </c>
      <c r="HX4" s="25" t="s">
        <v>128</v>
      </c>
      <c r="HY4" s="25" t="s">
        <v>126</v>
      </c>
      <c r="HZ4" s="28" t="s">
        <v>128</v>
      </c>
      <c r="IA4" s="28" t="s">
        <v>126</v>
      </c>
      <c r="IB4" s="28" t="s">
        <v>128</v>
      </c>
      <c r="IC4" s="28" t="s">
        <v>126</v>
      </c>
      <c r="ID4" s="28" t="s">
        <v>128</v>
      </c>
      <c r="IE4" s="28" t="s">
        <v>126</v>
      </c>
      <c r="IF4" s="29"/>
    </row>
    <row r="5" spans="1:240" ht="15">
      <c r="A5" s="30">
        <v>1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0">
        <v>1</v>
      </c>
      <c r="AK5" s="30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2"/>
      <c r="BJ5" s="33"/>
      <c r="BK5" s="33"/>
      <c r="BL5" s="34"/>
      <c r="BM5" s="34"/>
      <c r="BN5" s="31"/>
      <c r="BO5" s="31"/>
      <c r="BP5" s="31"/>
      <c r="BQ5" s="30">
        <v>1</v>
      </c>
      <c r="BR5" s="30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5"/>
      <c r="CN5" s="35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0">
        <v>1</v>
      </c>
      <c r="DC5" s="30"/>
      <c r="DD5" s="30"/>
      <c r="DE5" s="30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2" t="e">
        <f>IE5+IC5+HW5+HM5+HI5+HC5+GQ5+#REF!+FO5+FM5+FE5+EY5+ES5+EQ5+EM5+EI5+EG5+EE5+ED5+EB5+DZ5+DV5+DT5+DR5+DN5+DL5+DH5+DF5+DA5+CY5+CW5+CS5+CO5+CM5+CK5+#REF!+CC5+BS5+BN5+BL5+BH5+#REF!+AN5+AL5+AI5+AG5+Y5+W5+Q5+O5+M5+K5+G5+E5+C5</f>
        <v>#REF!</v>
      </c>
    </row>
    <row r="6" spans="1:240" ht="15">
      <c r="A6" s="36">
        <v>2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6">
        <v>2</v>
      </c>
      <c r="AK6" s="36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8"/>
      <c r="BJ6" s="39"/>
      <c r="BK6" s="39"/>
      <c r="BL6" s="40"/>
      <c r="BM6" s="40"/>
      <c r="BN6" s="37"/>
      <c r="BO6" s="37"/>
      <c r="BP6" s="37"/>
      <c r="BQ6" s="36">
        <v>2</v>
      </c>
      <c r="BR6" s="36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41"/>
      <c r="CN6" s="41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6">
        <v>2</v>
      </c>
      <c r="DC6" s="36"/>
      <c r="DD6" s="36"/>
      <c r="DE6" s="36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8" t="e">
        <f>HW6+HM6+HI6+HC6+GQ6+#REF!+FE6+FC6+ES6+EQ6+EM6+EI6+EE6+ED6+DV6+DT6+DR6+DN6+DL6+DH6+DF6+CY6+CW6+CS6+CK6+#REF!+CC6+BP6+BN6+BL6+BH6+BD6+BB6+#REF!+AL6+AI6+AG6+Y6+W6+Q6+O6+M6+K6+G6+E6+C6</f>
        <v>#REF!</v>
      </c>
    </row>
    <row r="7" spans="1:240" ht="15">
      <c r="A7" s="36">
        <v>3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6">
        <v>3</v>
      </c>
      <c r="AK7" s="36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8"/>
      <c r="BJ7" s="39"/>
      <c r="BK7" s="39"/>
      <c r="BL7" s="40"/>
      <c r="BM7" s="40"/>
      <c r="BN7" s="37"/>
      <c r="BO7" s="37"/>
      <c r="BP7" s="37"/>
      <c r="BQ7" s="36">
        <v>3</v>
      </c>
      <c r="BR7" s="36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41"/>
      <c r="CN7" s="41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6">
        <v>3</v>
      </c>
      <c r="DC7" s="36"/>
      <c r="DD7" s="36"/>
      <c r="DE7" s="36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8" t="e">
        <f>IE7+IC7+EI7+EG7+DV7+DT7+DR7+BS7+BP7+BN7+#REF!+AN7+AL7+AI7+AG7+M7+K7+G7+E7+C7</f>
        <v>#REF!</v>
      </c>
    </row>
    <row r="8" spans="1:240" ht="15">
      <c r="A8" s="36">
        <v>4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6">
        <v>4</v>
      </c>
      <c r="AK8" s="36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8"/>
      <c r="BJ8" s="39"/>
      <c r="BK8" s="39"/>
      <c r="BL8" s="40"/>
      <c r="BM8" s="40"/>
      <c r="BN8" s="37"/>
      <c r="BO8" s="37"/>
      <c r="BP8" s="37"/>
      <c r="BQ8" s="36">
        <v>4</v>
      </c>
      <c r="BR8" s="36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41"/>
      <c r="CN8" s="41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6">
        <v>4</v>
      </c>
      <c r="DC8" s="36"/>
      <c r="DD8" s="36"/>
      <c r="DE8" s="36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8" t="e">
        <f>HW8+HM8+HI8+HC8+GQ8+#REF!+FM8+FE8+FC8+ES8+EQ8+EM8+EI8+EG8+EE8+ED8+EB8+DZ8+DV8+DT8+DR8+DN8+DH8+DF8+DA8+CW8+CS8+CK8+#REF!+CI8+CC8+BS8+BP8+BN8+BB8+#REF!+AN8+AL8+AI8+Y8+W8+Q8+O8+M8+K8+G8+E8+C8</f>
        <v>#REF!</v>
      </c>
    </row>
    <row r="9" spans="1:240" ht="15">
      <c r="A9" s="36">
        <v>5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6">
        <v>5</v>
      </c>
      <c r="AK9" s="36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8"/>
      <c r="BJ9" s="39"/>
      <c r="BK9" s="39"/>
      <c r="BL9" s="40"/>
      <c r="BM9" s="40"/>
      <c r="BN9" s="37"/>
      <c r="BO9" s="37"/>
      <c r="BP9" s="37"/>
      <c r="BQ9" s="36">
        <v>5</v>
      </c>
      <c r="BR9" s="36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41"/>
      <c r="CN9" s="41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6">
        <v>5</v>
      </c>
      <c r="DC9" s="36"/>
      <c r="DD9" s="36"/>
      <c r="DE9" s="36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8" t="e">
        <f>GQ9+#REF!+FM9+FK9+EG9+EE9+DZ9+DV9+DR9+DN9+DL9+DA9+CY9+CW9+CM9+#REF!+CC9+BS9+BP9+BN9+BL9+#REF!+AL9+AG9+Y9+Q9+O9+M9+K9+G9+E9+C9</f>
        <v>#REF!</v>
      </c>
    </row>
    <row r="10" spans="1:240" ht="15">
      <c r="A10" s="36">
        <v>6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6">
        <v>6</v>
      </c>
      <c r="AK10" s="36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8"/>
      <c r="BJ10" s="39"/>
      <c r="BK10" s="39"/>
      <c r="BL10" s="40"/>
      <c r="BM10" s="40"/>
      <c r="BN10" s="37"/>
      <c r="BO10" s="37"/>
      <c r="BP10" s="37"/>
      <c r="BQ10" s="36">
        <v>6</v>
      </c>
      <c r="BR10" s="36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41"/>
      <c r="CN10" s="41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6">
        <v>6</v>
      </c>
      <c r="DC10" s="36"/>
      <c r="DD10" s="36"/>
      <c r="DE10" s="36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8">
        <f>IE10+IC10+IA10+FC10+ES10+EQ10+EI10+EG10+DA10+BS10+AL10+M10</f>
        <v>0</v>
      </c>
    </row>
    <row r="11" spans="1:240" ht="15">
      <c r="A11" s="36">
        <v>8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6">
        <v>8</v>
      </c>
      <c r="AK11" s="36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8"/>
      <c r="BJ11" s="39"/>
      <c r="BK11" s="39"/>
      <c r="BL11" s="40"/>
      <c r="BM11" s="40"/>
      <c r="BN11" s="37"/>
      <c r="BO11" s="37"/>
      <c r="BP11" s="37"/>
      <c r="BQ11" s="36">
        <v>8</v>
      </c>
      <c r="BR11" s="36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41"/>
      <c r="CN11" s="41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6">
        <v>8</v>
      </c>
      <c r="DC11" s="36"/>
      <c r="DD11" s="36"/>
      <c r="DE11" s="36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8">
        <f>IE11+IC11+IA11+ES11+EQ11+EI11+EG11+EE11+DV11+DL11+CC11+BP11+BN11+O11+M11+G11+C11</f>
        <v>0</v>
      </c>
    </row>
    <row r="12" spans="1:240" ht="15">
      <c r="A12" s="36">
        <v>10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6">
        <v>10</v>
      </c>
      <c r="AK12" s="36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8"/>
      <c r="BJ12" s="39"/>
      <c r="BK12" s="39"/>
      <c r="BL12" s="40"/>
      <c r="BM12" s="40"/>
      <c r="BN12" s="37"/>
      <c r="BO12" s="37"/>
      <c r="BP12" s="37"/>
      <c r="BQ12" s="36">
        <v>10</v>
      </c>
      <c r="BR12" s="36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41"/>
      <c r="CN12" s="41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6">
        <v>10</v>
      </c>
      <c r="DC12" s="36"/>
      <c r="DD12" s="36"/>
      <c r="DE12" s="36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8">
        <f>C12+M12+AG12+AI12+BL12+BN12+CM12+DT12+EG12+EM12+EQ12+HM12+IC12+IE12</f>
        <v>0</v>
      </c>
    </row>
    <row r="13" spans="1:240" ht="15">
      <c r="A13" s="36">
        <v>11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6">
        <v>11</v>
      </c>
      <c r="AK13" s="36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8"/>
      <c r="BJ13" s="39"/>
      <c r="BK13" s="39"/>
      <c r="BL13" s="40"/>
      <c r="BM13" s="40"/>
      <c r="BN13" s="37"/>
      <c r="BO13" s="37"/>
      <c r="BP13" s="37"/>
      <c r="BQ13" s="36">
        <v>11</v>
      </c>
      <c r="BR13" s="36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6">
        <v>11</v>
      </c>
      <c r="DC13" s="36"/>
      <c r="DD13" s="36"/>
      <c r="DE13" s="36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8">
        <f>FE13+EG13+DV13+DL13+DH13+DF13+DA13+CI13+BN13+BL13+M13+K13+G13+E13+C13</f>
        <v>0</v>
      </c>
    </row>
    <row r="14" spans="1:240" ht="15">
      <c r="A14" s="36" t="s">
        <v>132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6" t="s">
        <v>132</v>
      </c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8"/>
      <c r="BJ14" s="39"/>
      <c r="BK14" s="39"/>
      <c r="BL14" s="40"/>
      <c r="BM14" s="40"/>
      <c r="BN14" s="37"/>
      <c r="BO14" s="37"/>
      <c r="BP14" s="37"/>
      <c r="BQ14" s="36" t="s">
        <v>132</v>
      </c>
      <c r="BR14" s="36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41"/>
      <c r="CN14" s="41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6" t="s">
        <v>132</v>
      </c>
      <c r="DC14" s="36"/>
      <c r="DD14" s="36"/>
      <c r="DE14" s="36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8">
        <f>ES14+EQ14+EI14+DV14+M14</f>
        <v>0</v>
      </c>
    </row>
    <row r="15" spans="1:240" ht="15">
      <c r="A15" s="36">
        <v>13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6">
        <v>13</v>
      </c>
      <c r="AK15" s="36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8"/>
      <c r="BJ15" s="39"/>
      <c r="BK15" s="39"/>
      <c r="BL15" s="40"/>
      <c r="BM15" s="40"/>
      <c r="BN15" s="37"/>
      <c r="BO15" s="37"/>
      <c r="BP15" s="37"/>
      <c r="BQ15" s="36">
        <v>13</v>
      </c>
      <c r="BR15" s="36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41"/>
      <c r="CN15" s="41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6">
        <v>13</v>
      </c>
      <c r="DC15" s="36"/>
      <c r="DD15" s="36"/>
      <c r="DE15" s="36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8">
        <f>C15+M15+AG15+AI15+BL15+BN15+CM15+DT15+EG15+EM15+EQ15+HM15+IC15+IE15</f>
        <v>0</v>
      </c>
    </row>
    <row r="16" spans="1:240" ht="15">
      <c r="A16" s="36">
        <v>14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6">
        <v>14</v>
      </c>
      <c r="AK16" s="36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8"/>
      <c r="BJ16" s="39"/>
      <c r="BK16" s="39"/>
      <c r="BL16" s="40"/>
      <c r="BM16" s="40"/>
      <c r="BN16" s="37"/>
      <c r="BO16" s="37"/>
      <c r="BP16" s="37"/>
      <c r="BQ16" s="36">
        <v>14</v>
      </c>
      <c r="BR16" s="36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41"/>
      <c r="CN16" s="41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6">
        <v>14</v>
      </c>
      <c r="DC16" s="36"/>
      <c r="DD16" s="36"/>
      <c r="DE16" s="36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8">
        <f>FQ16+ES16+EQ16</f>
        <v>0</v>
      </c>
    </row>
    <row r="17" spans="1:240" ht="15">
      <c r="A17" s="36">
        <v>16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6">
        <v>16</v>
      </c>
      <c r="AK17" s="36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8"/>
      <c r="BJ17" s="39"/>
      <c r="BK17" s="39"/>
      <c r="BL17" s="40"/>
      <c r="BM17" s="40"/>
      <c r="BN17" s="37"/>
      <c r="BO17" s="37"/>
      <c r="BP17" s="37"/>
      <c r="BQ17" s="36">
        <v>16</v>
      </c>
      <c r="BR17" s="36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41"/>
      <c r="CN17" s="41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6">
        <v>16</v>
      </c>
      <c r="DC17" s="36"/>
      <c r="DD17" s="36"/>
      <c r="DE17" s="36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8" t="e">
        <f>#REF!+IE17+IC17+HW17+HM17+#REF!+FQ17+FO17+FE17+FC17+ES17+EQ17+EM17+EI17+EG17+EE17+EB17+DV17+DR17+DN17+DH17+DF17+DA17+#REF!+CY17+CW17+CS17+CK17+#REF!+CC17+BS17+BP17+#REF!+AL17+Y17+Q17+M17+K17+G17+E17+C17</f>
        <v>#REF!</v>
      </c>
    </row>
    <row r="18" spans="1:240" ht="15">
      <c r="A18" s="36">
        <v>17</v>
      </c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6">
        <v>17</v>
      </c>
      <c r="AK18" s="36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8"/>
      <c r="BJ18" s="39"/>
      <c r="BK18" s="39"/>
      <c r="BL18" s="40"/>
      <c r="BM18" s="40"/>
      <c r="BN18" s="37"/>
      <c r="BO18" s="37"/>
      <c r="BP18" s="37"/>
      <c r="BQ18" s="36">
        <v>17</v>
      </c>
      <c r="BR18" s="36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41"/>
      <c r="CN18" s="41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6">
        <v>17</v>
      </c>
      <c r="DC18" s="36"/>
      <c r="DD18" s="36"/>
      <c r="DE18" s="36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8">
        <f>C18+M18+AG18+AI18+BL18+BN18+CM18+DT18+EG18+EM18+EQ18+HM18+IC18+IE18</f>
        <v>0</v>
      </c>
    </row>
    <row r="19" spans="1:240" ht="15">
      <c r="A19" s="36">
        <v>19</v>
      </c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6">
        <v>19</v>
      </c>
      <c r="AK19" s="36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8"/>
      <c r="BJ19" s="39"/>
      <c r="BK19" s="39"/>
      <c r="BL19" s="40"/>
      <c r="BM19" s="40"/>
      <c r="BN19" s="37"/>
      <c r="BO19" s="37"/>
      <c r="BP19" s="37"/>
      <c r="BQ19" s="36">
        <v>19</v>
      </c>
      <c r="BR19" s="36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41"/>
      <c r="CN19" s="41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6">
        <v>19</v>
      </c>
      <c r="DC19" s="36"/>
      <c r="DD19" s="36"/>
      <c r="DE19" s="36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8" t="e">
        <f>IE19+IC19+HW19+HM19+HI19+HC19+GQ19+#REF!+FQ19+FO19+FM19+FE19+EY19+ES19+EQ19+EM19+EI19+EG19+EE19+EB19+DZ19+DV19+DR19+DN19+DH19+DF19+DA19+CY19+CW19+CK19+#REF!+CI19+CC19+BP19+BN19+BH19+BD19+BB19+#REF!+AN19+AL19+AI19+AG19+Y19+W19+Q19+O19+M19+K19+G19+E19+C19</f>
        <v>#REF!</v>
      </c>
    </row>
    <row r="20" spans="1:240" ht="15">
      <c r="A20" s="36">
        <v>20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6">
        <v>20</v>
      </c>
      <c r="AK20" s="36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9"/>
      <c r="BK20" s="39"/>
      <c r="BL20" s="40"/>
      <c r="BM20" s="40"/>
      <c r="BN20" s="37"/>
      <c r="BO20" s="37"/>
      <c r="BP20" s="37"/>
      <c r="BQ20" s="36">
        <v>20</v>
      </c>
      <c r="BR20" s="36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41"/>
      <c r="CN20" s="41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6">
        <v>20</v>
      </c>
      <c r="DC20" s="36"/>
      <c r="DD20" s="36"/>
      <c r="DE20" s="36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8" t="e">
        <f>HW20+HM20+HI20+HC20+GQ20+#REF!+FM20+FE20+FC20+EY20+ES20+EQ20+EM20+EI20+EG20+ED20+DV20+DR20+DN20+DL20+DH20+DF20+DA20+CY20+CW20+CK20+#REF!+CI20+BS20+BP20+BN20+BL20+BB20+#REF!+AN20+AL20+AG20+Y20+Q20+M20+K20+G20+E20+C20</f>
        <v>#REF!</v>
      </c>
    </row>
    <row r="21" spans="1:240" ht="15">
      <c r="A21" s="36">
        <v>22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6">
        <v>2</v>
      </c>
      <c r="AK21" s="36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8"/>
      <c r="BJ21" s="39"/>
      <c r="BK21" s="39"/>
      <c r="BL21" s="40"/>
      <c r="BM21" s="40"/>
      <c r="BN21" s="37"/>
      <c r="BO21" s="37"/>
      <c r="BP21" s="37"/>
      <c r="BQ21" s="36">
        <v>22</v>
      </c>
      <c r="BR21" s="36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41"/>
      <c r="CN21" s="41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6">
        <v>2</v>
      </c>
      <c r="DC21" s="36"/>
      <c r="DD21" s="36"/>
      <c r="DE21" s="36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8" t="e">
        <f>C21+M21+AG21+AL21+#REF!+BS21+DN21+DV21+EE21+EG21+EI21+EM21+#REF!+IA21+IC21+IE21</f>
        <v>#REF!</v>
      </c>
    </row>
    <row r="22" spans="1:240" ht="15">
      <c r="A22" s="36">
        <v>24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6">
        <v>24</v>
      </c>
      <c r="AK22" s="3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8"/>
      <c r="BJ22" s="39"/>
      <c r="BK22" s="39"/>
      <c r="BL22" s="40"/>
      <c r="BM22" s="40"/>
      <c r="BN22" s="37"/>
      <c r="BO22" s="37"/>
      <c r="BP22" s="37"/>
      <c r="BQ22" s="36">
        <v>24</v>
      </c>
      <c r="BR22" s="36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41"/>
      <c r="CN22" s="41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6">
        <v>24</v>
      </c>
      <c r="DC22" s="36"/>
      <c r="DD22" s="36"/>
      <c r="DE22" s="36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8" t="e">
        <f>IE22+IC22+IA22+GQ22+#REF!+FQ22+FE22+FC22+EY22+ES22+EM22+EI22+EG22+EE22+DZ22+DT22+BP22+BL22+BD22+M22+C22</f>
        <v>#REF!</v>
      </c>
    </row>
    <row r="23" spans="1:240" ht="15">
      <c r="A23" s="36">
        <v>25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6">
        <v>25</v>
      </c>
      <c r="AK23" s="3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8"/>
      <c r="BJ23" s="39"/>
      <c r="BK23" s="39"/>
      <c r="BL23" s="40"/>
      <c r="BM23" s="40"/>
      <c r="BN23" s="37"/>
      <c r="BO23" s="37"/>
      <c r="BP23" s="37"/>
      <c r="BQ23" s="36">
        <v>25</v>
      </c>
      <c r="BR23" s="36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41"/>
      <c r="CN23" s="41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6">
        <v>25</v>
      </c>
      <c r="DC23" s="36"/>
      <c r="DD23" s="36"/>
      <c r="DE23" s="36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8" t="e">
        <f>IC23+IA23+HM23+HI23+HC23+GQ23+#REF!+FC23+EY23+ES23+EQ23+EM23+EI23+EG23+EE23+ED23+EB23+DV23+DT23+DR23+DN23+DL23+DF23+DA23+CY23+CW23+CK23+#REF!+CI23+CC23+BS23+BP23+BN23+BL23+BH23+#REF!+AN23+AL23+AI23+AG23+Y23+W23+Q23+O23+M23+K23+G23+E23+C23</f>
        <v>#REF!</v>
      </c>
    </row>
    <row r="24" spans="1:240" ht="15">
      <c r="A24" s="36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6">
        <v>27</v>
      </c>
      <c r="AK24" s="3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8"/>
      <c r="BJ24" s="39"/>
      <c r="BK24" s="39"/>
      <c r="BL24" s="40"/>
      <c r="BM24" s="40"/>
      <c r="BN24" s="37"/>
      <c r="BO24" s="37"/>
      <c r="BP24" s="37"/>
      <c r="BQ24" s="36">
        <v>27</v>
      </c>
      <c r="BR24" s="36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41"/>
      <c r="CN24" s="41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6">
        <v>27</v>
      </c>
      <c r="DC24" s="36"/>
      <c r="DD24" s="36"/>
      <c r="DE24" s="36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8">
        <f>IE24+IC24+FE24+ES24+EQ24+EM24+EG24+BP24+BB24+AG24+O24+M24+C24</f>
        <v>0</v>
      </c>
    </row>
    <row r="25" spans="1:240" ht="15">
      <c r="A25" s="36">
        <v>28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6">
        <v>28</v>
      </c>
      <c r="AK25" s="3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9"/>
      <c r="BK25" s="39"/>
      <c r="BL25" s="40"/>
      <c r="BM25" s="40"/>
      <c r="BN25" s="37"/>
      <c r="BO25" s="37"/>
      <c r="BP25" s="37"/>
      <c r="BQ25" s="36">
        <v>28</v>
      </c>
      <c r="BR25" s="36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41"/>
      <c r="CN25" s="41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6">
        <v>28</v>
      </c>
      <c r="DC25" s="36"/>
      <c r="DD25" s="36"/>
      <c r="DE25" s="36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8" t="e">
        <f>EI25+EG25+ED25+EB25+DZ25+DV25+DT25+DR25+DN25+DL25+DH25+DF25+DA25+CW25+CK25+#REF!+CC25+BS25+BN25+BH25+BF25+BD25+BB25+#REF!+AN25+AL25+AI25+AG25+Y25+W25+Q25+O25+M25+K25+G25+E25+C25+EM25+EQ25+ES25+FC25+FE25+FM25+FQ25+#REF!+GQ25+HC25+HM25+HW25</f>
        <v>#REF!</v>
      </c>
    </row>
    <row r="26" spans="1:240" ht="15">
      <c r="A26" s="36">
        <v>30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6">
        <v>30</v>
      </c>
      <c r="AK26" s="3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8"/>
      <c r="BJ26" s="39"/>
      <c r="BK26" s="39"/>
      <c r="BL26" s="40"/>
      <c r="BM26" s="40"/>
      <c r="BN26" s="37"/>
      <c r="BO26" s="37"/>
      <c r="BP26" s="37"/>
      <c r="BQ26" s="36">
        <v>30</v>
      </c>
      <c r="BR26" s="36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41"/>
      <c r="CN26" s="41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6">
        <v>30</v>
      </c>
      <c r="DC26" s="36"/>
      <c r="DD26" s="36"/>
      <c r="DE26" s="36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8" t="e">
        <f>IC26+IA26+GQ26+ES26+EQ26+EM26+EI26+EG26+EE26+ED26+EB26+DZ26+DV26+DR26+DN26+DL26+DF26+DA26+CW26+#REF!+CC26+BS26+BP26+BN26+BD26+#REF!+AN26+AL26+AG26+Y26+Q26+M26+K26+G26+E26+C26</f>
        <v>#REF!</v>
      </c>
    </row>
    <row r="27" spans="1:240" ht="15">
      <c r="A27" s="36">
        <v>31</v>
      </c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6">
        <v>31</v>
      </c>
      <c r="AK27" s="3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8"/>
      <c r="BJ27" s="39"/>
      <c r="BK27" s="39"/>
      <c r="BL27" s="40"/>
      <c r="BM27" s="40"/>
      <c r="BN27" s="37"/>
      <c r="BO27" s="37"/>
      <c r="BP27" s="37"/>
      <c r="BQ27" s="36">
        <v>31</v>
      </c>
      <c r="BR27" s="36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41"/>
      <c r="CN27" s="41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6">
        <v>31</v>
      </c>
      <c r="DC27" s="36"/>
      <c r="DD27" s="36"/>
      <c r="DE27" s="36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8" t="e">
        <f>IE27+IC27+IA27+HW27+HM27+HC27+GQ27+#REF!+FO27+FE27+FC27+ES27+EE27+ED27+EB27+DV27+DR27+DN27+DL27+DH27+DF27+DA27+CS27+CK27+#REF!+CC27+BP27+BN27+BB27+#REF!+AL27+AI27+AE27+Q27+O27+M27+K27+G27+E27+C27</f>
        <v>#REF!</v>
      </c>
    </row>
    <row r="28" spans="1:240" ht="15">
      <c r="A28" s="36">
        <v>33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6">
        <v>33</v>
      </c>
      <c r="AK28" s="3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8"/>
      <c r="BJ28" s="39"/>
      <c r="BK28" s="39"/>
      <c r="BL28" s="40"/>
      <c r="BM28" s="40"/>
      <c r="BN28" s="37"/>
      <c r="BO28" s="37"/>
      <c r="BP28" s="37"/>
      <c r="BQ28" s="36">
        <v>33</v>
      </c>
      <c r="BR28" s="36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41"/>
      <c r="CN28" s="41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6">
        <v>33</v>
      </c>
      <c r="DC28" s="36"/>
      <c r="DD28" s="36"/>
      <c r="DE28" s="36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8">
        <f>IE28+IC28+EG28+DT28+DA28+CY28+CW28+BS28+C28</f>
        <v>0</v>
      </c>
    </row>
    <row r="29" spans="1:240" ht="15">
      <c r="A29" s="36" t="s">
        <v>133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6" t="s">
        <v>133</v>
      </c>
      <c r="AK29" s="36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8"/>
      <c r="BJ29" s="39"/>
      <c r="BK29" s="39"/>
      <c r="BL29" s="40"/>
      <c r="BM29" s="40"/>
      <c r="BN29" s="37"/>
      <c r="BO29" s="37"/>
      <c r="BP29" s="37"/>
      <c r="BQ29" s="36" t="s">
        <v>133</v>
      </c>
      <c r="BR29" s="36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41"/>
      <c r="CN29" s="41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6" t="s">
        <v>133</v>
      </c>
      <c r="DC29" s="36"/>
      <c r="DD29" s="36"/>
      <c r="DE29" s="36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42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8" t="e">
        <f>#REF!+#REF!+HM29+ES29+EQ29+EI29+EE29+DZ29+DX29+DV29+DR29+DF29+CO29+CC29+BS29+#REF!+AE29+AC29+M29+K29+G29+C29+#REF!</f>
        <v>#REF!</v>
      </c>
    </row>
    <row r="30" spans="1:240" ht="15">
      <c r="A30" s="36">
        <v>37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6">
        <v>37</v>
      </c>
      <c r="AK30" s="36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8"/>
      <c r="BJ30" s="39"/>
      <c r="BK30" s="39"/>
      <c r="BL30" s="40"/>
      <c r="BM30" s="40"/>
      <c r="BN30" s="37"/>
      <c r="BO30" s="37"/>
      <c r="BP30" s="37"/>
      <c r="BQ30" s="36">
        <v>37</v>
      </c>
      <c r="BR30" s="36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41"/>
      <c r="CN30" s="41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6">
        <v>37</v>
      </c>
      <c r="DC30" s="36"/>
      <c r="DD30" s="36"/>
      <c r="DE30" s="36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8">
        <f>IE30+IC30+FO30+EM30+EG30+DA30</f>
        <v>0</v>
      </c>
    </row>
    <row r="31" spans="1:240" ht="15">
      <c r="A31" s="36">
        <v>38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6">
        <v>38</v>
      </c>
      <c r="AK31" s="36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8"/>
      <c r="BJ31" s="39"/>
      <c r="BK31" s="39"/>
      <c r="BL31" s="40"/>
      <c r="BM31" s="40"/>
      <c r="BN31" s="37"/>
      <c r="BO31" s="37"/>
      <c r="BP31" s="37"/>
      <c r="BQ31" s="36">
        <v>38</v>
      </c>
      <c r="BR31" s="36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41"/>
      <c r="CN31" s="41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6">
        <v>38</v>
      </c>
      <c r="DC31" s="36"/>
      <c r="DD31" s="36"/>
      <c r="DE31" s="36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8">
        <f>IE31+IC31+EQ31+EI31+EG31+EE31+DT31+CS31+BS31+BP31+BH31+BB31+AL31+AI31+Q31+O31+M31+G31+C31</f>
        <v>0</v>
      </c>
    </row>
    <row r="32" spans="1:240" ht="15">
      <c r="A32" s="36">
        <v>39</v>
      </c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6">
        <v>39</v>
      </c>
      <c r="AK32" s="36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8"/>
      <c r="BJ32" s="39"/>
      <c r="BK32" s="39"/>
      <c r="BL32" s="40"/>
      <c r="BM32" s="40"/>
      <c r="BN32" s="37"/>
      <c r="BO32" s="37"/>
      <c r="BP32" s="37"/>
      <c r="BQ32" s="36">
        <v>39</v>
      </c>
      <c r="BR32" s="36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41"/>
      <c r="CN32" s="41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6">
        <v>39</v>
      </c>
      <c r="DC32" s="36"/>
      <c r="DD32" s="36"/>
      <c r="DE32" s="36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8">
        <f>FE32+ES32+EI32</f>
        <v>0</v>
      </c>
    </row>
    <row r="33" spans="1:240" ht="15">
      <c r="A33" s="36">
        <v>40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6">
        <v>40</v>
      </c>
      <c r="AK33" s="36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8"/>
      <c r="BJ33" s="39"/>
      <c r="BK33" s="39"/>
      <c r="BL33" s="40"/>
      <c r="BM33" s="40"/>
      <c r="BN33" s="37"/>
      <c r="BO33" s="37"/>
      <c r="BP33" s="37"/>
      <c r="BQ33" s="36">
        <v>40</v>
      </c>
      <c r="BR33" s="36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41"/>
      <c r="CN33" s="41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6">
        <v>40</v>
      </c>
      <c r="DC33" s="36"/>
      <c r="DD33" s="36"/>
      <c r="DE33" s="36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8" t="e">
        <f>IE33+IC33+EG33+EB33+DV33+BP33+#REF!+AI33+AG33+Q33+M33+K33+G33+E33+C33</f>
        <v>#REF!</v>
      </c>
    </row>
    <row r="34" spans="1:240" ht="15">
      <c r="A34" s="36">
        <v>41</v>
      </c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6">
        <v>41</v>
      </c>
      <c r="AK34" s="36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8"/>
      <c r="BJ34" s="39"/>
      <c r="BK34" s="39"/>
      <c r="BL34" s="40"/>
      <c r="BM34" s="40"/>
      <c r="BN34" s="37"/>
      <c r="BO34" s="37"/>
      <c r="BP34" s="37"/>
      <c r="BQ34" s="36">
        <v>41</v>
      </c>
      <c r="BR34" s="36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41"/>
      <c r="CN34" s="41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6">
        <v>41</v>
      </c>
      <c r="DC34" s="36"/>
      <c r="DD34" s="36"/>
      <c r="DE34" s="36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8" t="e">
        <f>IE34+IC34+IA34+HW34+HM34+HC34+#REF!+FO34+FM34+FE34+ES34+EM34+EI34+EG34+EE34+EB34+DV34+DT34+DR34+DN34+DH34+DA34+CO34+CK34+#REF!+CC34+BS34+BP34+BN34+BL34+BH34+#REF!+AL34+AI34+AG34+Y34+M34+K34+G34+E34+C34</f>
        <v>#REF!</v>
      </c>
    </row>
    <row r="35" spans="1:240" ht="15">
      <c r="A35" s="36" t="s">
        <v>134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6" t="s">
        <v>134</v>
      </c>
      <c r="AK35" s="36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8"/>
      <c r="BJ35" s="39"/>
      <c r="BK35" s="39"/>
      <c r="BL35" s="40"/>
      <c r="BM35" s="40"/>
      <c r="BN35" s="37"/>
      <c r="BO35" s="37"/>
      <c r="BP35" s="37"/>
      <c r="BQ35" s="36" t="s">
        <v>134</v>
      </c>
      <c r="BR35" s="36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41"/>
      <c r="CN35" s="41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6" t="s">
        <v>134</v>
      </c>
      <c r="DC35" s="36"/>
      <c r="DD35" s="36"/>
      <c r="DE35" s="36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8" t="e">
        <f>IE35+IC35+HW35+HM35+FE35+EG35+EE35+DV35+BB35+#REF!+M35+C35</f>
        <v>#REF!</v>
      </c>
    </row>
    <row r="36" spans="1:240" ht="15">
      <c r="A36" s="36" t="s">
        <v>135</v>
      </c>
      <c r="B36" s="3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36" t="s">
        <v>135</v>
      </c>
      <c r="AK36" s="36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4"/>
      <c r="BJ36" s="45"/>
      <c r="BK36" s="45"/>
      <c r="BL36" s="40"/>
      <c r="BM36" s="40"/>
      <c r="BN36" s="43"/>
      <c r="BO36" s="43"/>
      <c r="BP36" s="43"/>
      <c r="BQ36" s="36" t="s">
        <v>135</v>
      </c>
      <c r="BR36" s="36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6"/>
      <c r="CN36" s="46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36" t="s">
        <v>135</v>
      </c>
      <c r="DC36" s="36"/>
      <c r="DD36" s="36"/>
      <c r="DE36" s="36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8">
        <f>HC36+GQ36+FQ36+FC36+EG36+EE36+EB36+DV36+DT36+DR36+DL36++BS36+BN36+BD36+BB36+AL36+M36+K36+G36+E36+C36</f>
        <v>0</v>
      </c>
    </row>
    <row r="37" spans="1:240" ht="15">
      <c r="A37" s="36" t="s">
        <v>136</v>
      </c>
      <c r="B37" s="3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36" t="s">
        <v>136</v>
      </c>
      <c r="AK37" s="36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4"/>
      <c r="BJ37" s="45"/>
      <c r="BK37" s="45"/>
      <c r="BL37" s="40"/>
      <c r="BM37" s="40"/>
      <c r="BN37" s="43"/>
      <c r="BO37" s="43"/>
      <c r="BP37" s="43"/>
      <c r="BQ37" s="36" t="s">
        <v>136</v>
      </c>
      <c r="BR37" s="36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6"/>
      <c r="CN37" s="46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36" t="s">
        <v>136</v>
      </c>
      <c r="DC37" s="36"/>
      <c r="DD37" s="36"/>
      <c r="DE37" s="36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8" t="e">
        <f>#REF!+FE37+ES37+EQ37+EG37+EE37+ED37+DV37+DT37+DR37+DN37+DH37+DF37+DA37+CY37+#REF!+CI37+BS37+BP37+BN37+BL37+BH37+#REF!+AL37+AI37+Y37+O37+M37+K37+G37+E37+C37</f>
        <v>#REF!</v>
      </c>
    </row>
    <row r="38" spans="1:240" ht="15">
      <c r="A38" s="36" t="s">
        <v>137</v>
      </c>
      <c r="B38" s="3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36" t="s">
        <v>137</v>
      </c>
      <c r="AK38" s="36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4"/>
      <c r="BJ38" s="45"/>
      <c r="BK38" s="45"/>
      <c r="BL38" s="40"/>
      <c r="BM38" s="40"/>
      <c r="BN38" s="43"/>
      <c r="BO38" s="43"/>
      <c r="BP38" s="43"/>
      <c r="BQ38" s="36" t="s">
        <v>137</v>
      </c>
      <c r="BR38" s="36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6"/>
      <c r="CN38" s="46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36" t="s">
        <v>137</v>
      </c>
      <c r="DC38" s="36"/>
      <c r="DD38" s="36"/>
      <c r="DE38" s="36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8" t="e">
        <f>IE38+IC38+HW38+HM38+HI38+HC38+#REF!+FQ38+FO38+FC38+ES38+EQ38+EI38+EG38+EE38+ED38+EB38+DZ38+DV38+DT38+DR38+DN38+DL38+DH38+DF38+DA38+CW38+CM38+CK38+#REF!+CC38+BP38+BN38+BH38+#REF!+AN38+AL38+AI38+AG38+Y38+W38+Q38+O38+M38+K38+G38+E38+C38</f>
        <v>#REF!</v>
      </c>
    </row>
    <row r="39" spans="1:240" ht="15">
      <c r="A39" s="36" t="s">
        <v>138</v>
      </c>
      <c r="B39" s="3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36" t="s">
        <v>138</v>
      </c>
      <c r="AK39" s="36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4"/>
      <c r="BJ39" s="45"/>
      <c r="BK39" s="45"/>
      <c r="BL39" s="40"/>
      <c r="BM39" s="40"/>
      <c r="BN39" s="43"/>
      <c r="BO39" s="43"/>
      <c r="BP39" s="43"/>
      <c r="BQ39" s="36" t="s">
        <v>138</v>
      </c>
      <c r="BR39" s="36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36" t="s">
        <v>138</v>
      </c>
      <c r="DC39" s="36"/>
      <c r="DD39" s="36"/>
      <c r="DE39" s="36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8" t="e">
        <f>IA39+HW39+HM39+HI39+HC39+GQ39+FE39+FC39+ES39+EQ39+EI39+EG39+EE39+#REF!+ED39+EB39+DV39+DT39+DN39+DL39+DF39+DA39+CO39+#REF!+CC39+BS39+BP39+BN39+BL39+#REF!+AN39+AL39+AG39+Q39+O39+M39+K39+G39+E39+C39</f>
        <v>#REF!</v>
      </c>
    </row>
    <row r="40" spans="1:240" ht="15">
      <c r="A40" s="36" t="s">
        <v>139</v>
      </c>
      <c r="B40" s="3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36" t="s">
        <v>139</v>
      </c>
      <c r="AK40" s="36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4"/>
      <c r="BJ40" s="45"/>
      <c r="BK40" s="45"/>
      <c r="BL40" s="40"/>
      <c r="BM40" s="40"/>
      <c r="BN40" s="43"/>
      <c r="BO40" s="43"/>
      <c r="BP40" s="43"/>
      <c r="BQ40" s="36" t="s">
        <v>139</v>
      </c>
      <c r="BR40" s="36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6"/>
      <c r="CN40" s="46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36" t="s">
        <v>139</v>
      </c>
      <c r="DC40" s="36"/>
      <c r="DD40" s="36"/>
      <c r="DE40" s="36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8" t="e">
        <f>IE40+IC40+IA40+HW40+HM40+HC40+GQ40+FO40+ES40+EQ40+EM40+EI40+EG40+EE40+EB40+DV40+DT40+DR40+DN40+DL40+DH40+DF40+DA40+CY40+CO40+CM40+#REF!+CC40+BS40+BP40+BN40+BL40+#REF!+AN40+AL40+AI40+AG40+Y40+W40+Q40+O40+M40+K40+G40+E40+C40</f>
        <v>#REF!</v>
      </c>
    </row>
    <row r="41" spans="1:240" ht="15">
      <c r="A41" s="36" t="s">
        <v>140</v>
      </c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36" t="s">
        <v>140</v>
      </c>
      <c r="AK41" s="36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4"/>
      <c r="BJ41" s="45"/>
      <c r="BK41" s="45"/>
      <c r="BL41" s="40"/>
      <c r="BM41" s="40"/>
      <c r="BN41" s="43"/>
      <c r="BO41" s="43"/>
      <c r="BP41" s="43"/>
      <c r="BQ41" s="36" t="s">
        <v>140</v>
      </c>
      <c r="BR41" s="36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6"/>
      <c r="CN41" s="46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36" t="s">
        <v>140</v>
      </c>
      <c r="DC41" s="36"/>
      <c r="DD41" s="36"/>
      <c r="DE41" s="36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8">
        <f>IE41+IC41+FO41+EG41+ED41+BN41+AL41+C41</f>
        <v>0</v>
      </c>
    </row>
    <row r="42" spans="1:240" ht="15">
      <c r="A42" s="36" t="s">
        <v>141</v>
      </c>
      <c r="B42" s="36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36" t="s">
        <v>141</v>
      </c>
      <c r="AK42" s="36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4"/>
      <c r="BJ42" s="45"/>
      <c r="BK42" s="45"/>
      <c r="BL42" s="40"/>
      <c r="BM42" s="40"/>
      <c r="BN42" s="43"/>
      <c r="BO42" s="43"/>
      <c r="BP42" s="43"/>
      <c r="BQ42" s="36" t="s">
        <v>141</v>
      </c>
      <c r="BR42" s="36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6"/>
      <c r="CN42" s="46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36" t="s">
        <v>141</v>
      </c>
      <c r="DC42" s="36"/>
      <c r="DD42" s="36"/>
      <c r="DE42" s="36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8" t="e">
        <f>EQ42+EM42+EG42+EE42+ED42+EB42+DV42+DT42+DR42+DN42+DL42+DH42+DA42+CS42+CK42+#REF!+CC42+BS42+BP42+BN42+BL42+#REF!+AN42+AL42+AI42+Y42+Q42+O42+M42+K42+G42+E42+C42</f>
        <v>#REF!</v>
      </c>
    </row>
    <row r="43" spans="1:240" ht="15">
      <c r="A43" s="36" t="s">
        <v>142</v>
      </c>
      <c r="B43" s="36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36" t="s">
        <v>142</v>
      </c>
      <c r="AK43" s="36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4"/>
      <c r="BJ43" s="45"/>
      <c r="BK43" s="45"/>
      <c r="BL43" s="40"/>
      <c r="BM43" s="40"/>
      <c r="BN43" s="43"/>
      <c r="BO43" s="43"/>
      <c r="BP43" s="43"/>
      <c r="BQ43" s="36" t="s">
        <v>142</v>
      </c>
      <c r="BR43" s="36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6"/>
      <c r="CN43" s="46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36" t="s">
        <v>142</v>
      </c>
      <c r="DC43" s="36"/>
      <c r="DD43" s="36"/>
      <c r="DE43" s="36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8">
        <f>C43+M43+AG43+AI43+BL43+BN43+CM43+DT43+EG43+EM43+EQ43+HM43+IC43+IE43</f>
        <v>0</v>
      </c>
    </row>
    <row r="44" spans="1:240" ht="15">
      <c r="A44" s="36" t="s">
        <v>143</v>
      </c>
      <c r="B44" s="36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36" t="s">
        <v>143</v>
      </c>
      <c r="AK44" s="36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4"/>
      <c r="BJ44" s="45"/>
      <c r="BK44" s="45"/>
      <c r="BL44" s="40"/>
      <c r="BM44" s="40"/>
      <c r="BN44" s="43"/>
      <c r="BO44" s="43"/>
      <c r="BP44" s="43"/>
      <c r="BQ44" s="36" t="s">
        <v>143</v>
      </c>
      <c r="BR44" s="36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6"/>
      <c r="CN44" s="46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36" t="s">
        <v>143</v>
      </c>
      <c r="DC44" s="36"/>
      <c r="DD44" s="36"/>
      <c r="DE44" s="36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8">
        <f>IE44+IC44+EQ44+EM44+EG44+ED44+DV44+BP44+AL44+AG44+Q44+M44+C44</f>
        <v>0</v>
      </c>
    </row>
    <row r="45" spans="1:240" ht="15">
      <c r="A45" s="36" t="s">
        <v>144</v>
      </c>
      <c r="B45" s="36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36" t="s">
        <v>144</v>
      </c>
      <c r="AK45" s="36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4"/>
      <c r="BJ45" s="45"/>
      <c r="BK45" s="45"/>
      <c r="BL45" s="40"/>
      <c r="BM45" s="40"/>
      <c r="BN45" s="43"/>
      <c r="BO45" s="43"/>
      <c r="BP45" s="43"/>
      <c r="BQ45" s="36" t="s">
        <v>144</v>
      </c>
      <c r="BR45" s="36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6"/>
      <c r="CN45" s="46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36" t="s">
        <v>144</v>
      </c>
      <c r="DC45" s="36"/>
      <c r="DD45" s="36"/>
      <c r="DE45" s="36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8" t="e">
        <f>EG45+DV45+#REF!+AL45+M45+G45+C45</f>
        <v>#REF!</v>
      </c>
    </row>
    <row r="46" spans="1:240" ht="15">
      <c r="A46" s="36" t="s">
        <v>145</v>
      </c>
      <c r="B46" s="3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36" t="s">
        <v>145</v>
      </c>
      <c r="AK46" s="36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4"/>
      <c r="BJ46" s="45"/>
      <c r="BK46" s="45"/>
      <c r="BL46" s="40"/>
      <c r="BM46" s="40"/>
      <c r="BN46" s="43"/>
      <c r="BO46" s="43"/>
      <c r="BP46" s="43"/>
      <c r="BQ46" s="36" t="s">
        <v>145</v>
      </c>
      <c r="BR46" s="36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6"/>
      <c r="CN46" s="46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36" t="s">
        <v>145</v>
      </c>
      <c r="DC46" s="36"/>
      <c r="DD46" s="36"/>
      <c r="DE46" s="36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8">
        <f>IE46+IC46+HM46+FE46+FC46+ES46+EQ46+EI46+EG46+AG46+M46+E46+C46</f>
        <v>0</v>
      </c>
    </row>
    <row r="47" spans="1:240" ht="12.75">
      <c r="A47" s="36"/>
      <c r="B47" s="36"/>
      <c r="C47" s="47">
        <f>SUM(C5:C46)</f>
        <v>0</v>
      </c>
      <c r="D47" s="47"/>
      <c r="E47" s="47">
        <f>SUM(E5:E46)</f>
        <v>0</v>
      </c>
      <c r="F47" s="47"/>
      <c r="G47" s="47">
        <f>SUM(G5:G46)</f>
        <v>0</v>
      </c>
      <c r="H47" s="47"/>
      <c r="I47" s="47">
        <f>SUM(I5:I46)</f>
        <v>0</v>
      </c>
      <c r="J47" s="47"/>
      <c r="K47" s="47">
        <f>SUM(K5:K46)</f>
        <v>0</v>
      </c>
      <c r="L47" s="47"/>
      <c r="M47" s="47">
        <f>SUM(M5:M46)</f>
        <v>0</v>
      </c>
      <c r="N47" s="47"/>
      <c r="O47" s="47">
        <f>SUM(O5:O46)</f>
        <v>0</v>
      </c>
      <c r="P47" s="47"/>
      <c r="Q47" s="47">
        <f>SUM(Q5:Q46)</f>
        <v>0</v>
      </c>
      <c r="R47" s="47"/>
      <c r="S47" s="47"/>
      <c r="T47" s="47"/>
      <c r="U47" s="47"/>
      <c r="V47" s="47"/>
      <c r="W47" s="47">
        <f>SUM(W5:W46)</f>
        <v>0</v>
      </c>
      <c r="X47" s="47"/>
      <c r="Y47" s="47">
        <f>SUM(Y5:Y46)</f>
        <v>0</v>
      </c>
      <c r="Z47" s="47"/>
      <c r="AA47" s="47"/>
      <c r="AB47" s="47"/>
      <c r="AC47" s="47">
        <f>SUM(AC5:AC46)</f>
        <v>0</v>
      </c>
      <c r="AD47" s="47"/>
      <c r="AE47" s="47">
        <f>SUM(AE5:AE46)</f>
        <v>0</v>
      </c>
      <c r="AF47" s="47"/>
      <c r="AG47" s="47">
        <f>SUM(AG5:AG46)</f>
        <v>0</v>
      </c>
      <c r="AH47" s="47"/>
      <c r="AI47" s="47">
        <f>SUM(AI5:AI46)</f>
        <v>0</v>
      </c>
      <c r="AJ47" s="48"/>
      <c r="AK47" s="48"/>
      <c r="AL47" s="47">
        <f>SUM(AL5:AL46)</f>
        <v>0</v>
      </c>
      <c r="AM47" s="47"/>
      <c r="AN47" s="47">
        <f>SUM(AN5:AN46)</f>
        <v>0</v>
      </c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>
        <f>SUM(BB5:BB46)</f>
        <v>0</v>
      </c>
      <c r="BC47" s="47"/>
      <c r="BD47" s="47">
        <f>SUM(BD5:BD46)</f>
        <v>0</v>
      </c>
      <c r="BE47" s="47"/>
      <c r="BF47" s="47">
        <f>SUM(BF5:BF46)</f>
        <v>0</v>
      </c>
      <c r="BG47" s="47"/>
      <c r="BH47" s="47">
        <f>SUM(BH5:BH46)</f>
        <v>0</v>
      </c>
      <c r="BI47" s="48">
        <f>SUM(BI5:BI46)</f>
        <v>0</v>
      </c>
      <c r="BJ47" s="48">
        <f>SUM(BJ5:BJ46)</f>
        <v>0</v>
      </c>
      <c r="BK47" s="48"/>
      <c r="BL47" s="47">
        <f>SUM(BL5:BL46)</f>
        <v>0</v>
      </c>
      <c r="BM47" s="47"/>
      <c r="BN47" s="47">
        <f>SUM(BN5:BN46)</f>
        <v>0</v>
      </c>
      <c r="BO47" s="47"/>
      <c r="BP47" s="47">
        <f>SUM(BP5:BP46)</f>
        <v>0</v>
      </c>
      <c r="BQ47" s="48"/>
      <c r="BR47" s="48"/>
      <c r="BS47" s="47">
        <f>SUM(BS5:BS46)</f>
        <v>0</v>
      </c>
      <c r="BT47" s="47"/>
      <c r="BU47" s="47"/>
      <c r="BV47" s="47"/>
      <c r="BW47" s="47"/>
      <c r="BX47" s="47"/>
      <c r="BY47" s="47"/>
      <c r="BZ47" s="47"/>
      <c r="CA47" s="47"/>
      <c r="CB47" s="47"/>
      <c r="CC47" s="47">
        <f>SUM(CC5:CC46)</f>
        <v>0</v>
      </c>
      <c r="CD47" s="47"/>
      <c r="CE47" s="47"/>
      <c r="CF47" s="47"/>
      <c r="CG47" s="47"/>
      <c r="CH47" s="47"/>
      <c r="CI47" s="47">
        <f>SUM(CI5:CI46)</f>
        <v>0</v>
      </c>
      <c r="CJ47" s="47"/>
      <c r="CK47" s="47">
        <f>SUM(CK5:CK46)</f>
        <v>0</v>
      </c>
      <c r="CL47" s="47"/>
      <c r="CM47" s="47">
        <f>SUM(CM5:CM46)</f>
        <v>0</v>
      </c>
      <c r="CN47" s="47"/>
      <c r="CO47" s="47">
        <f>SUM(CO5:CO46)</f>
        <v>0</v>
      </c>
      <c r="CP47" s="47"/>
      <c r="CQ47" s="47"/>
      <c r="CR47" s="47"/>
      <c r="CS47" s="47">
        <f>SUM(CS5:CS46)</f>
        <v>0</v>
      </c>
      <c r="CT47" s="47"/>
      <c r="CU47" s="47"/>
      <c r="CV47" s="47"/>
      <c r="CW47" s="47">
        <f>SUM(CW5:CW46)</f>
        <v>0</v>
      </c>
      <c r="CX47" s="47"/>
      <c r="CY47" s="47">
        <f>SUM(CY5:CY46)</f>
        <v>0</v>
      </c>
      <c r="CZ47" s="47"/>
      <c r="DA47" s="47">
        <f>SUM(DA5:DA46)</f>
        <v>0</v>
      </c>
      <c r="DB47" s="36"/>
      <c r="DC47" s="36"/>
      <c r="DD47" s="36"/>
      <c r="DE47" s="36"/>
      <c r="DF47" s="47">
        <f>SUM(DF5:DF46)</f>
        <v>0</v>
      </c>
      <c r="DG47" s="47"/>
      <c r="DH47" s="47">
        <f>SUM(DH5:DH46)</f>
        <v>0</v>
      </c>
      <c r="DI47" s="47"/>
      <c r="DJ47" s="47"/>
      <c r="DK47" s="47"/>
      <c r="DL47" s="47">
        <f>SUM(DL5:DL46)</f>
        <v>0</v>
      </c>
      <c r="DM47" s="47"/>
      <c r="DN47" s="47">
        <f>SUM(DN5:DN46)</f>
        <v>0</v>
      </c>
      <c r="DO47" s="47"/>
      <c r="DP47" s="47"/>
      <c r="DQ47" s="47"/>
      <c r="DR47" s="47">
        <f>SUM(DR5:DR46)</f>
        <v>0</v>
      </c>
      <c r="DS47" s="47"/>
      <c r="DT47" s="47">
        <f>SUM(DT5:DT46)</f>
        <v>0</v>
      </c>
      <c r="DU47" s="47"/>
      <c r="DV47" s="47">
        <f>SUM(DV5:DV46)</f>
        <v>0</v>
      </c>
      <c r="DW47" s="47"/>
      <c r="DX47" s="47">
        <f>SUM(DX5:DX46)</f>
        <v>0</v>
      </c>
      <c r="DY47" s="47"/>
      <c r="DZ47" s="47">
        <f>SUM(DZ5:DZ46)</f>
        <v>0</v>
      </c>
      <c r="EA47" s="47"/>
      <c r="EB47" s="47">
        <f>SUM(EB5:EB46)</f>
        <v>0</v>
      </c>
      <c r="EC47" s="47"/>
      <c r="ED47" s="47">
        <f>SUM(ED5:ED46)</f>
        <v>0</v>
      </c>
      <c r="EE47" s="47">
        <f>SUM(EE5:EE46)</f>
        <v>0</v>
      </c>
      <c r="EF47" s="47"/>
      <c r="EG47" s="47">
        <f>SUM(EG5:EG46)</f>
        <v>0</v>
      </c>
      <c r="EH47" s="47"/>
      <c r="EI47" s="47">
        <f>SUM(EI5:EI46)</f>
        <v>0</v>
      </c>
      <c r="EJ47" s="47"/>
      <c r="EK47" s="47"/>
      <c r="EL47" s="47"/>
      <c r="EM47" s="47">
        <f>SUM(EM5:EM46)</f>
        <v>0</v>
      </c>
      <c r="EN47" s="47"/>
      <c r="EO47" s="47"/>
      <c r="EP47" s="47"/>
      <c r="EQ47" s="47">
        <f>SUM(EQ5:EQ46)</f>
        <v>0</v>
      </c>
      <c r="ER47" s="47"/>
      <c r="ES47" s="47">
        <f>SUM(ES5:ES46)</f>
        <v>0</v>
      </c>
      <c r="ET47" s="47"/>
      <c r="EU47" s="47"/>
      <c r="EV47" s="47"/>
      <c r="EW47" s="47"/>
      <c r="EX47" s="47"/>
      <c r="EY47" s="47">
        <f>SUM(EY5:EY46)</f>
        <v>0</v>
      </c>
      <c r="EZ47" s="47"/>
      <c r="FA47" s="47"/>
      <c r="FB47" s="47"/>
      <c r="FC47" s="47">
        <f>SUM(FC5:FC46)</f>
        <v>0</v>
      </c>
      <c r="FD47" s="47"/>
      <c r="FE47" s="47">
        <f>SUM(FE5:FE46)</f>
        <v>0</v>
      </c>
      <c r="FF47" s="47"/>
      <c r="FG47" s="47"/>
      <c r="FH47" s="47"/>
      <c r="FI47" s="47"/>
      <c r="FJ47" s="47"/>
      <c r="FK47" s="47">
        <f>SUM(FK5:FK46)</f>
        <v>0</v>
      </c>
      <c r="FL47" s="47"/>
      <c r="FM47" s="47">
        <f>SUM(FM5:FM46)</f>
        <v>0</v>
      </c>
      <c r="FN47" s="47"/>
      <c r="FO47" s="47">
        <f>SUM(FO5:FO46)</f>
        <v>0</v>
      </c>
      <c r="FP47" s="47"/>
      <c r="FQ47" s="47">
        <f>SUM(FQ5:FQ46)</f>
        <v>0</v>
      </c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>
        <f>SUM(GQ5:GQ46)</f>
        <v>0</v>
      </c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>
        <f>SUM(HC5:HC46)</f>
        <v>0</v>
      </c>
      <c r="HD47" s="47"/>
      <c r="HE47" s="47"/>
      <c r="HF47" s="47"/>
      <c r="HG47" s="47"/>
      <c r="HH47" s="47"/>
      <c r="HI47" s="47">
        <f>SUM(HI5:HI46)</f>
        <v>0</v>
      </c>
      <c r="HJ47" s="47"/>
      <c r="HK47" s="47"/>
      <c r="HL47" s="47"/>
      <c r="HM47" s="47">
        <f>SUM(HM5:HM46)</f>
        <v>0</v>
      </c>
      <c r="HN47" s="47"/>
      <c r="HO47" s="47"/>
      <c r="HP47" s="47"/>
      <c r="HQ47" s="47"/>
      <c r="HR47" s="47"/>
      <c r="HS47" s="47"/>
      <c r="HT47" s="47"/>
      <c r="HU47" s="47"/>
      <c r="HV47" s="47"/>
      <c r="HW47" s="47">
        <f>SUM(HW5:HW46)</f>
        <v>0</v>
      </c>
      <c r="HX47" s="47"/>
      <c r="HY47" s="47"/>
      <c r="HZ47" s="47"/>
      <c r="IA47" s="47">
        <f>SUM(IA5:IA46)</f>
        <v>0</v>
      </c>
      <c r="IB47" s="47"/>
      <c r="IC47" s="47">
        <f>SUM(IC5:IC46)</f>
        <v>0</v>
      </c>
      <c r="ID47" s="47"/>
      <c r="IE47" s="47">
        <f>SUM(IE5:IE46)</f>
        <v>0</v>
      </c>
      <c r="IF47" s="38" t="e">
        <f>IE47+IC47+IA47+HW47+HM47+HI47+HC47+GQ47+#REF!+FQ47+FO47+FM47+FK47+FE47+FC47+EY47+ES47+EQ47+EM47+EI47+EG47+EE47+ED47+EB47+DZ47+DV47+DT47+DR47+DN47+DL47+DH47+DF47+DA47+CY47+CW47+CS47+CO47+CM47+CK47+#REF!+CI47+CC47+BS47+BP47+BN47+BL47+BH47+BF47+BD47+BB47+#REF!+AN47+AL47+AI47+AG47+Y47+W47+Q47+O47+M47+K47+G47+E47+C47</f>
        <v>#REF!</v>
      </c>
    </row>
    <row r="48" spans="1:240" ht="15">
      <c r="A48" s="36"/>
      <c r="B48" s="36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 t="s">
        <v>146</v>
      </c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9"/>
      <c r="BD48" s="50"/>
      <c r="BE48" s="50"/>
      <c r="BF48" s="50"/>
      <c r="BG48" s="50"/>
      <c r="BH48" s="50"/>
      <c r="BI48" s="50">
        <f>SUM(BI5:BI46)</f>
        <v>0</v>
      </c>
      <c r="BJ48" s="48"/>
      <c r="BK48" s="48"/>
      <c r="BL48" s="48"/>
      <c r="BM48" s="48"/>
      <c r="BN48" s="48"/>
      <c r="BO48" s="48"/>
      <c r="BP48" s="48"/>
      <c r="BQ48" s="48" t="s">
        <v>146</v>
      </c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8" t="s">
        <v>146</v>
      </c>
      <c r="DC48" s="48"/>
      <c r="DD48" s="48"/>
      <c r="DE48" s="48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2" t="e">
        <f>SUM(IF5:IF46)</f>
        <v>#REF!</v>
      </c>
    </row>
    <row r="49" spans="1:240" ht="15">
      <c r="A49" s="44" t="s">
        <v>146</v>
      </c>
      <c r="B49" s="53"/>
      <c r="C49" s="54"/>
      <c r="D49" s="54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5"/>
      <c r="AK49" s="55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6"/>
      <c r="BJ49" s="55"/>
      <c r="BK49" s="55"/>
      <c r="BL49" s="55"/>
      <c r="BM49" s="55"/>
      <c r="BN49" s="50"/>
      <c r="BO49" s="50"/>
      <c r="BP49" s="50"/>
      <c r="BQ49" s="55"/>
      <c r="BR49" s="55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4"/>
      <c r="CP49" s="54"/>
      <c r="CQ49" s="54"/>
      <c r="CR49" s="54"/>
      <c r="CS49" s="50"/>
      <c r="CT49" s="50"/>
      <c r="CU49" s="50"/>
      <c r="CV49" s="50"/>
      <c r="CW49" s="50"/>
      <c r="CX49" s="50"/>
      <c r="CY49" s="50"/>
      <c r="CZ49" s="50"/>
      <c r="DA49" s="50"/>
      <c r="DB49" s="55"/>
      <c r="DC49" s="55"/>
      <c r="DD49" s="55"/>
      <c r="DE49" s="55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</row>
    <row r="50" spans="3:110" ht="12.75">
      <c r="C50" s="2">
        <v>4300</v>
      </c>
      <c r="G50" s="1">
        <v>13000</v>
      </c>
      <c r="K50" s="1">
        <v>6000</v>
      </c>
      <c r="M50" s="1">
        <v>303600</v>
      </c>
      <c r="O50" s="1">
        <v>7500</v>
      </c>
      <c r="Q50" s="1">
        <v>6000</v>
      </c>
      <c r="W50" s="2">
        <f>SUM(C50:Q50)</f>
        <v>340400</v>
      </c>
      <c r="AI50" s="2">
        <f>AI47+BS47</f>
        <v>0</v>
      </c>
      <c r="AL50" s="2">
        <f>AL47+AN47+BP47+EB47</f>
        <v>0</v>
      </c>
      <c r="BD50" s="2">
        <f>BD47+BF47+BH47+CS47+CW47</f>
        <v>0</v>
      </c>
      <c r="BF50" s="2">
        <f>BD47+BF47+BH47</f>
        <v>0</v>
      </c>
      <c r="BS50" s="2">
        <f>BS47+AI47</f>
        <v>0</v>
      </c>
      <c r="DF50" s="2">
        <f>DF47+DH47+DL47</f>
        <v>0</v>
      </c>
    </row>
    <row r="51" spans="5:23" ht="12.75">
      <c r="E51" s="1" t="e">
        <f>#REF!/E47</f>
        <v>#REF!</v>
      </c>
      <c r="G51" s="1" t="e">
        <f>G48/E47</f>
        <v>#DIV/0!</v>
      </c>
      <c r="W51" s="2">
        <f>W48+W50</f>
        <v>340400</v>
      </c>
    </row>
    <row r="52" spans="3:23" ht="12.75">
      <c r="C52" s="2">
        <f>C47+M47+O47+Q47+W47+Y47+AG47+BL47+BN47+CC47+CK47+CM47+DZ47</f>
        <v>0</v>
      </c>
      <c r="E52" s="1">
        <v>0.360633937218148</v>
      </c>
      <c r="G52" s="1">
        <v>0.0954058034968644</v>
      </c>
      <c r="W52" s="2">
        <f>W51-W48</f>
        <v>340400</v>
      </c>
    </row>
    <row r="54" spans="5:37" ht="12.75">
      <c r="E54" s="2">
        <f>E47+G47+K47</f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AJ54" s="2"/>
      <c r="AK54" s="2"/>
    </row>
    <row r="55" spans="5:37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AJ55" s="2"/>
      <c r="AK55" s="2"/>
    </row>
    <row r="56" spans="5:37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AJ56" s="2"/>
      <c r="AK56" s="2"/>
    </row>
    <row r="57" spans="5:37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AJ57" s="2"/>
      <c r="AK57" s="2"/>
    </row>
    <row r="58" spans="1:37" ht="12.75">
      <c r="A58" s="2" t="e">
        <f>(#REF!+#REF!+#REF!+#REF!)*500</f>
        <v>#REF!</v>
      </c>
      <c r="C58" s="2" t="e">
        <f>#REF!*600</f>
        <v>#REF!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AJ58" s="2"/>
      <c r="AK58" s="2"/>
    </row>
    <row r="59" spans="1:37" ht="12.75">
      <c r="A59" s="2" t="e">
        <f>(#REF!+#REF!+#REF!+#REF!)*500</f>
        <v>#REF!</v>
      </c>
      <c r="C59" s="2" t="e">
        <f>#REF!*600</f>
        <v>#REF!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AJ59" s="2"/>
      <c r="AK59" s="2"/>
    </row>
    <row r="60" spans="1:37" ht="12.75">
      <c r="A60" s="2" t="e">
        <f>(#REF!+#REF!+#REF!+#REF!)*500</f>
        <v>#REF!</v>
      </c>
      <c r="C60" s="2" t="e">
        <f>#REF!*600</f>
        <v>#REF!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AJ60" s="2"/>
      <c r="AK60" s="2"/>
    </row>
    <row r="61" spans="1:37" ht="12.75">
      <c r="A61" s="2" t="e">
        <f>(#REF!+#REF!+#REF!+#REF!)*500</f>
        <v>#REF!</v>
      </c>
      <c r="C61" s="2" t="e">
        <f>#REF!*600</f>
        <v>#REF!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AJ61" s="2"/>
      <c r="AK61" s="2"/>
    </row>
    <row r="62" spans="1:37" ht="12.75">
      <c r="A62" s="2" t="e">
        <f>(#REF!+#REF!+#REF!+#REF!)*500</f>
        <v>#REF!</v>
      </c>
      <c r="C62" s="2" t="e">
        <f>#REF!*600</f>
        <v>#REF!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AJ62" s="2"/>
      <c r="AK62" s="2"/>
    </row>
    <row r="63" spans="1:37" ht="12.75">
      <c r="A63" s="2" t="e">
        <f>(#REF!+#REF!+#REF!+#REF!)*500</f>
        <v>#REF!</v>
      </c>
      <c r="C63" s="2" t="e">
        <f>#REF!*600</f>
        <v>#REF!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AJ63" s="2"/>
      <c r="AK63" s="2"/>
    </row>
    <row r="64" spans="1:37" ht="12.75">
      <c r="A64" s="2" t="e">
        <f>(#REF!+#REF!+#REF!+#REF!)*500</f>
        <v>#REF!</v>
      </c>
      <c r="C64" s="2" t="e">
        <f>#REF!*600</f>
        <v>#REF!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AJ64" s="2"/>
      <c r="AK64" s="2"/>
    </row>
    <row r="65" spans="1:37" ht="12.75">
      <c r="A65" s="2" t="e">
        <f>(#REF!+#REF!+#REF!+#REF!)*500</f>
        <v>#REF!</v>
      </c>
      <c r="C65" s="2" t="e">
        <f>#REF!*600</f>
        <v>#REF!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AJ65" s="2"/>
      <c r="AK65" s="2"/>
    </row>
    <row r="66" spans="1:37" ht="12.75">
      <c r="A66" s="2" t="e">
        <f>(#REF!+#REF!+#REF!+#REF!)*500</f>
        <v>#REF!</v>
      </c>
      <c r="C66" s="2" t="e">
        <f>#REF!*600</f>
        <v>#REF!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AJ66" s="2"/>
      <c r="AK66" s="2"/>
    </row>
    <row r="67" spans="1:37" ht="12.75">
      <c r="A67" s="2" t="e">
        <f>(#REF!+#REF!+#REF!+#REF!)*500</f>
        <v>#REF!</v>
      </c>
      <c r="C67" s="2" t="e">
        <f>#REF!*600</f>
        <v>#REF!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AJ67" s="2"/>
      <c r="AK67" s="2"/>
    </row>
    <row r="68" spans="1:37" ht="12.75">
      <c r="A68" s="2" t="e">
        <f>(#REF!+#REF!+#REF!+#REF!)*500</f>
        <v>#REF!</v>
      </c>
      <c r="C68" s="2" t="e">
        <f>#REF!*600</f>
        <v>#REF!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AJ68" s="2"/>
      <c r="AK68" s="2"/>
    </row>
    <row r="69" spans="1:37" ht="12.75">
      <c r="A69" s="2" t="e">
        <f>(#REF!+#REF!+#REF!+#REF!)*500</f>
        <v>#REF!</v>
      </c>
      <c r="C69" s="2" t="e">
        <f>#REF!*600</f>
        <v>#REF!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AJ69" s="2"/>
      <c r="AK69" s="2"/>
    </row>
    <row r="70" spans="1:37" ht="12.75">
      <c r="A70" s="2" t="e">
        <f>(#REF!+#REF!+#REF!+#REF!)*500</f>
        <v>#REF!</v>
      </c>
      <c r="C70" s="2" t="e">
        <f>#REF!*600</f>
        <v>#REF!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AJ70" s="2"/>
      <c r="AK70" s="2"/>
    </row>
    <row r="71" spans="1:37" ht="12.75">
      <c r="A71" s="2" t="e">
        <f>(#REF!+#REF!+#REF!+#REF!)*500</f>
        <v>#REF!</v>
      </c>
      <c r="C71" s="2" t="e">
        <f>#REF!*600</f>
        <v>#REF!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AJ71" s="2"/>
      <c r="AK71" s="2"/>
    </row>
    <row r="72" spans="1:37" ht="12.75">
      <c r="A72" s="2" t="e">
        <f>(#REF!+#REF!+#REF!+#REF!)*500</f>
        <v>#REF!</v>
      </c>
      <c r="C72" s="2" t="e">
        <f>#REF!*600</f>
        <v>#REF!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AJ72" s="2"/>
      <c r="AK72" s="2"/>
    </row>
    <row r="73" spans="1:37" ht="12.75">
      <c r="A73" s="2" t="e">
        <f>(#REF!+#REF!+#REF!+#REF!)*500</f>
        <v>#REF!</v>
      </c>
      <c r="C73" s="2" t="e">
        <f>#REF!*600</f>
        <v>#REF!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AJ73" s="2"/>
      <c r="AK73" s="2"/>
    </row>
    <row r="74" spans="1:37" ht="12.75">
      <c r="A74" s="2" t="e">
        <f>(#REF!+#REF!+#REF!+#REF!)*500</f>
        <v>#REF!</v>
      </c>
      <c r="C74" s="2" t="e">
        <f>#REF!*600</f>
        <v>#REF!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AJ74" s="2"/>
      <c r="AK74" s="2"/>
    </row>
    <row r="75" spans="1:37" ht="12.75">
      <c r="A75" s="2" t="e">
        <f>(#REF!+#REF!+#REF!+#REF!)*500</f>
        <v>#REF!</v>
      </c>
      <c r="C75" s="2" t="e">
        <f>#REF!*600</f>
        <v>#REF!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AJ75" s="2"/>
      <c r="AK75" s="2"/>
    </row>
    <row r="76" spans="1:37" ht="12.75">
      <c r="A76" s="2" t="e">
        <f>(#REF!+#REF!+#REF!+#REF!)*500</f>
        <v>#REF!</v>
      </c>
      <c r="C76" s="2" t="e">
        <f>#REF!*600</f>
        <v>#REF!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AJ76" s="2"/>
      <c r="AK76" s="2"/>
    </row>
    <row r="77" spans="1:37" ht="12.75">
      <c r="A77" s="2" t="e">
        <f>(#REF!+#REF!+#REF!+#REF!)*500</f>
        <v>#REF!</v>
      </c>
      <c r="C77" s="2" t="e">
        <f>#REF!*600</f>
        <v>#REF!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AJ77" s="2"/>
      <c r="AK77" s="2"/>
    </row>
    <row r="78" spans="1:37" ht="12.75">
      <c r="A78" s="2" t="e">
        <f>(#REF!+#REF!+#REF!+#REF!)*500</f>
        <v>#REF!</v>
      </c>
      <c r="C78" s="2" t="e">
        <f>#REF!*600</f>
        <v>#REF!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AJ78" s="2"/>
      <c r="AK78" s="2"/>
    </row>
    <row r="79" spans="1:37" ht="12.75">
      <c r="A79" s="2" t="e">
        <f>(#REF!+#REF!+#REF!+#REF!)*500</f>
        <v>#REF!</v>
      </c>
      <c r="C79" s="2" t="e">
        <f>#REF!*600</f>
        <v>#REF!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AJ79" s="2"/>
      <c r="AK79" s="2"/>
    </row>
    <row r="80" spans="1:37" ht="12.75">
      <c r="A80" s="2" t="e">
        <f>(#REF!+#REF!+#REF!+#REF!)*500</f>
        <v>#REF!</v>
      </c>
      <c r="C80" s="2" t="e">
        <f>#REF!*600</f>
        <v>#REF!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AJ80" s="2"/>
      <c r="AK80" s="2"/>
    </row>
    <row r="81" spans="1:37" ht="12.75">
      <c r="A81" s="2" t="e">
        <f>(#REF!+#REF!+#REF!+#REF!)*500</f>
        <v>#REF!</v>
      </c>
      <c r="C81" s="2" t="e">
        <f>#REF!*600</f>
        <v>#REF!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AJ81" s="2"/>
      <c r="AK81" s="2"/>
    </row>
    <row r="82" spans="1:37" ht="12.75">
      <c r="A82" s="2" t="e">
        <f>(#REF!+#REF!+#REF!+#REF!)*500</f>
        <v>#REF!</v>
      </c>
      <c r="C82" s="2" t="e">
        <f>#REF!*600</f>
        <v>#REF!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AJ82" s="2"/>
      <c r="AK82" s="2"/>
    </row>
    <row r="83" spans="1:37" ht="12.75">
      <c r="A83" s="2" t="e">
        <f>(#REF!+#REF!+#REF!+#REF!)*500</f>
        <v>#REF!</v>
      </c>
      <c r="C83" s="2" t="e">
        <f>#REF!*600</f>
        <v>#REF!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AJ83" s="2"/>
      <c r="AK83" s="2"/>
    </row>
    <row r="84" spans="1:37" ht="12.75">
      <c r="A84" s="2" t="e">
        <f>(#REF!+#REF!+#REF!+#REF!)*500</f>
        <v>#REF!</v>
      </c>
      <c r="C84" s="2" t="e">
        <f>#REF!*600</f>
        <v>#REF!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AJ84" s="2"/>
      <c r="AK84" s="2"/>
    </row>
    <row r="85" spans="1:37" ht="12.75">
      <c r="A85" s="2" t="e">
        <f>(#REF!+#REF!+#REF!+#REF!)*500</f>
        <v>#REF!</v>
      </c>
      <c r="C85" s="2" t="e">
        <f>#REF!*600</f>
        <v>#REF!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AJ85" s="2"/>
      <c r="AK85" s="2"/>
    </row>
    <row r="86" spans="1:37" ht="12.75">
      <c r="A86" s="2" t="e">
        <f>(#REF!+#REF!+#REF!+#REF!)*500</f>
        <v>#REF!</v>
      </c>
      <c r="C86" s="2" t="e">
        <f>#REF!*600</f>
        <v>#REF!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AJ86" s="2"/>
      <c r="AK86" s="2"/>
    </row>
    <row r="87" spans="1:37" ht="12.75">
      <c r="A87" s="2" t="e">
        <f>(#REF!+#REF!+#REF!+#REF!)*500</f>
        <v>#REF!</v>
      </c>
      <c r="C87" s="2" t="e">
        <f>#REF!*600</f>
        <v>#REF!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J87" s="2"/>
      <c r="AK87" s="2"/>
    </row>
    <row r="88" spans="1:37" ht="12.75">
      <c r="A88" s="2" t="e">
        <f>(#REF!+#REF!+#REF!+#REF!)*500</f>
        <v>#REF!</v>
      </c>
      <c r="C88" s="2" t="e">
        <f>#REF!*600</f>
        <v>#REF!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AJ88" s="2"/>
      <c r="AK88" s="2"/>
    </row>
    <row r="89" spans="1:37" ht="12.75">
      <c r="A89" s="2" t="e">
        <f>(#REF!+#REF!+#REF!+#REF!)*500</f>
        <v>#REF!</v>
      </c>
      <c r="C89" s="2" t="e">
        <f>#REF!*600</f>
        <v>#REF!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AJ89" s="2"/>
      <c r="AK89" s="2"/>
    </row>
    <row r="90" spans="1:37" ht="12.75">
      <c r="A90" s="2" t="e">
        <f>(#REF!+#REF!+#REF!+#REF!)*500</f>
        <v>#REF!</v>
      </c>
      <c r="C90" s="2" t="e">
        <f>#REF!*600</f>
        <v>#REF!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AJ90" s="2"/>
      <c r="AK90" s="2"/>
    </row>
    <row r="91" spans="1:37" ht="12.75">
      <c r="A91" s="2" t="e">
        <f>(#REF!+#REF!+#REF!+#REF!)*500</f>
        <v>#REF!</v>
      </c>
      <c r="C91" s="2" t="e">
        <f>#REF!*600</f>
        <v>#REF!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AJ91" s="2"/>
      <c r="AK91" s="2"/>
    </row>
    <row r="92" spans="1:37" ht="12.75">
      <c r="A92" s="2" t="e">
        <f>(#REF!+#REF!+#REF!+#REF!)*500</f>
        <v>#REF!</v>
      </c>
      <c r="C92" s="2" t="e">
        <f>#REF!*600</f>
        <v>#REF!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AJ92" s="2"/>
      <c r="AK92" s="2"/>
    </row>
    <row r="93" spans="1:37" ht="12.75">
      <c r="A93" s="2" t="e">
        <f>(#REF!+#REF!+#REF!+#REF!)*500</f>
        <v>#REF!</v>
      </c>
      <c r="C93" s="2" t="e">
        <f>#REF!*600</f>
        <v>#REF!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AJ93" s="2"/>
      <c r="AK93" s="2"/>
    </row>
    <row r="94" spans="1:37" ht="12.75">
      <c r="A94" s="2" t="e">
        <f>(#REF!+#REF!+#REF!+#REF!)*500</f>
        <v>#REF!</v>
      </c>
      <c r="C94" s="2" t="e">
        <f>#REF!*600</f>
        <v>#REF!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AJ94" s="2"/>
      <c r="AK94" s="2"/>
    </row>
    <row r="95" spans="1:37" ht="12.75">
      <c r="A95" s="2" t="e">
        <f>(#REF!+#REF!+#REF!+#REF!)*500</f>
        <v>#REF!</v>
      </c>
      <c r="C95" s="2" t="e">
        <f>#REF!*600</f>
        <v>#REF!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AJ95" s="2"/>
      <c r="AK95" s="2"/>
    </row>
    <row r="96" spans="1:37" ht="12.75">
      <c r="A96" s="2" t="e">
        <f>(#REF!+#REF!+#REF!+#REF!)*500</f>
        <v>#REF!</v>
      </c>
      <c r="C96" s="2" t="e">
        <f>#REF!*600</f>
        <v>#REF!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AJ96" s="2"/>
      <c r="AK96" s="2"/>
    </row>
    <row r="97" spans="1:37" ht="12.75">
      <c r="A97" s="2" t="e">
        <f>(#REF!+#REF!+#REF!+#REF!)*500</f>
        <v>#REF!</v>
      </c>
      <c r="C97" s="2" t="e">
        <f>#REF!*600</f>
        <v>#REF!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AJ97" s="2"/>
      <c r="AK97" s="2"/>
    </row>
    <row r="98" spans="1:37" ht="12.75">
      <c r="A98" s="2" t="e">
        <f>(#REF!+#REF!+#REF!+#REF!)*500</f>
        <v>#REF!</v>
      </c>
      <c r="C98" s="2" t="e">
        <f>#REF!*600</f>
        <v>#REF!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AJ98" s="2"/>
      <c r="AK98" s="2"/>
    </row>
    <row r="99" spans="1:37" ht="12.75">
      <c r="A99" s="2" t="e">
        <f>(#REF!+#REF!+#REF!+#REF!)*500</f>
        <v>#REF!</v>
      </c>
      <c r="C99" s="2" t="e">
        <f>#REF!*600</f>
        <v>#REF!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AJ99" s="2"/>
      <c r="AK99" s="2"/>
    </row>
    <row r="100" spans="1:37" ht="13.5" thickBot="1">
      <c r="A100" s="2" t="e">
        <f>(#REF!+#REF!+#REF!+#REF!)*500</f>
        <v>#REF!</v>
      </c>
      <c r="C100" s="2" t="e">
        <f>#REF!*600</f>
        <v>#REF!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AJ100" s="2"/>
      <c r="AK100" s="2"/>
    </row>
    <row r="101" spans="1:37" ht="19.5" thickBot="1">
      <c r="A101" s="57" t="e">
        <f>SUM(A58:A100)</f>
        <v>#REF!</v>
      </c>
      <c r="B101" s="57"/>
      <c r="C101" s="57" t="e">
        <f>SUM(C58:C100)</f>
        <v>#REF!</v>
      </c>
      <c r="D101" s="58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AJ101" s="2"/>
      <c r="AK101" s="2"/>
    </row>
    <row r="102" spans="5:37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AJ102" s="2"/>
      <c r="AK102" s="2"/>
    </row>
    <row r="103" spans="5:37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AJ103" s="2"/>
      <c r="AK103" s="2"/>
    </row>
    <row r="104" spans="5:37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AJ104" s="2"/>
      <c r="AK104" s="2"/>
    </row>
    <row r="105" spans="5:37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AJ105" s="2"/>
      <c r="AK105" s="2"/>
    </row>
    <row r="106" spans="5:37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AJ106" s="2"/>
      <c r="AK106" s="2"/>
    </row>
    <row r="107" spans="5:37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AJ107" s="2"/>
      <c r="AK107" s="2"/>
    </row>
    <row r="108" spans="5:37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AJ108" s="2"/>
      <c r="AK108" s="2"/>
    </row>
    <row r="109" spans="5:37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AJ109" s="2"/>
      <c r="AK109" s="2"/>
    </row>
    <row r="110" spans="5:37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AJ110" s="2"/>
      <c r="AK110" s="2"/>
    </row>
    <row r="111" spans="5:37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AJ111" s="2"/>
      <c r="AK111" s="2"/>
    </row>
    <row r="112" spans="5:37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AJ112" s="2"/>
      <c r="AK112" s="2"/>
    </row>
    <row r="113" spans="5:37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AJ113" s="2"/>
      <c r="AK113" s="2"/>
    </row>
    <row r="114" spans="5:37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AJ114" s="2"/>
      <c r="AK114" s="2"/>
    </row>
    <row r="115" spans="5:37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AJ115" s="2"/>
      <c r="AK115" s="2"/>
    </row>
    <row r="116" spans="5:37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AJ116" s="2"/>
      <c r="AK116" s="2"/>
    </row>
    <row r="117" spans="5:37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AJ117" s="2"/>
      <c r="AK117" s="2"/>
    </row>
    <row r="118" spans="5:37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AJ118" s="2"/>
      <c r="AK118" s="2"/>
    </row>
    <row r="119" spans="5:37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AJ119" s="2"/>
      <c r="AK119" s="2"/>
    </row>
    <row r="120" spans="5:37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AJ120" s="2"/>
      <c r="AK120" s="2"/>
    </row>
    <row r="121" spans="5:37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AJ121" s="2"/>
      <c r="AK121" s="2"/>
    </row>
    <row r="122" spans="5:37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AJ122" s="2"/>
      <c r="AK122" s="2"/>
    </row>
    <row r="123" spans="5:37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AJ123" s="2"/>
      <c r="AK123" s="2"/>
    </row>
    <row r="124" spans="5:37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AJ124" s="2"/>
      <c r="AK124" s="2"/>
    </row>
    <row r="125" spans="5:37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AJ125" s="2"/>
      <c r="AK125" s="2"/>
    </row>
    <row r="126" spans="5:37" ht="12.7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AJ126" s="2"/>
      <c r="AK126" s="2"/>
    </row>
    <row r="127" spans="5:37" ht="12.7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AJ127" s="2"/>
      <c r="AK127" s="2"/>
    </row>
    <row r="128" spans="5:37" ht="12.7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AJ128" s="2"/>
      <c r="AK128" s="2"/>
    </row>
    <row r="129" spans="5:37" ht="12.7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AJ129" s="2"/>
      <c r="AK129" s="2"/>
    </row>
    <row r="130" spans="5:37" ht="12.7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AJ130" s="2"/>
      <c r="AK130" s="2"/>
    </row>
    <row r="131" spans="5:37" ht="12.7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AJ131" s="2"/>
      <c r="AK131" s="2"/>
    </row>
    <row r="132" spans="5:37" ht="12.7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AJ132" s="2"/>
      <c r="AK132" s="2"/>
    </row>
    <row r="133" spans="5:37" ht="12.7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AJ133" s="2"/>
      <c r="AK133" s="2"/>
    </row>
    <row r="134" spans="5:37" ht="12.7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AJ134" s="2"/>
      <c r="AK134" s="2"/>
    </row>
    <row r="135" spans="5:37" ht="12.7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AJ135" s="2"/>
      <c r="AK135" s="2"/>
    </row>
    <row r="136" spans="5:37" ht="12.7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AJ136" s="2"/>
      <c r="AK136" s="2"/>
    </row>
    <row r="137" spans="5:37" ht="12.7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AJ137" s="2"/>
      <c r="AK137" s="2"/>
    </row>
    <row r="138" spans="5:37" ht="12.7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AJ138" s="2"/>
      <c r="AK138" s="2"/>
    </row>
    <row r="139" spans="5:37" ht="12.7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AJ139" s="2"/>
      <c r="AK139" s="2"/>
    </row>
    <row r="140" spans="5:37" ht="12.7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J140" s="2"/>
      <c r="AK140" s="2"/>
    </row>
    <row r="141" spans="5:37" ht="12.7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AJ141" s="2"/>
      <c r="AK141" s="2"/>
    </row>
    <row r="142" spans="5:37" ht="12.7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AJ142" s="2"/>
      <c r="AK142" s="2"/>
    </row>
    <row r="143" spans="5:37" ht="12.7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AJ143" s="2"/>
      <c r="AK143" s="2"/>
    </row>
    <row r="144" spans="5:37" ht="12.7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AJ144" s="2"/>
      <c r="AK144" s="2"/>
    </row>
    <row r="145" spans="5:37" ht="12.7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AJ145" s="2"/>
      <c r="AK145" s="2"/>
    </row>
    <row r="146" spans="5:37" ht="12.7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AJ146" s="2"/>
      <c r="AK146" s="2"/>
    </row>
    <row r="147" spans="5:37" ht="12.7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AJ147" s="2"/>
      <c r="AK147" s="2"/>
    </row>
    <row r="148" spans="5:37" ht="12.7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AJ148" s="2"/>
      <c r="AK148" s="2"/>
    </row>
    <row r="149" spans="5:37" ht="12.7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AJ149" s="2"/>
      <c r="AK149" s="2"/>
    </row>
    <row r="150" spans="5:37" ht="12.7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AJ150" s="2"/>
      <c r="AK150" s="2"/>
    </row>
    <row r="151" spans="5:37" ht="12.7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AJ151" s="2"/>
      <c r="AK151" s="2"/>
    </row>
    <row r="152" spans="5:37" ht="12.7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AJ152" s="2"/>
      <c r="AK152" s="2"/>
    </row>
    <row r="153" spans="5:37" ht="12.7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AJ153" s="2"/>
      <c r="AK153" s="2"/>
    </row>
    <row r="154" spans="5:37" ht="12.7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AJ154" s="2"/>
      <c r="AK154" s="2"/>
    </row>
    <row r="155" spans="5:37" ht="12.7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AJ155" s="2"/>
      <c r="AK155" s="2"/>
    </row>
    <row r="156" spans="5:37" ht="12.7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AJ156" s="2"/>
      <c r="AK156" s="2"/>
    </row>
    <row r="157" spans="5:37" ht="12.7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AJ157" s="2"/>
      <c r="AK157" s="2"/>
    </row>
    <row r="158" spans="5:37" ht="12.7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AJ158" s="2"/>
      <c r="AK158" s="2"/>
    </row>
    <row r="159" spans="5:37" ht="12.7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AJ159" s="2"/>
      <c r="AK159" s="2"/>
    </row>
    <row r="160" spans="5:37" ht="12.7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AJ160" s="2"/>
      <c r="AK160" s="2"/>
    </row>
    <row r="161" spans="5:37" ht="12.7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AJ161" s="2"/>
      <c r="AK161" s="2"/>
    </row>
    <row r="162" spans="5:37" ht="12.7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AJ162" s="2"/>
      <c r="AK162" s="2"/>
    </row>
    <row r="163" spans="5:37" ht="12.7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AJ163" s="2"/>
      <c r="AK163" s="2"/>
    </row>
    <row r="164" spans="5:37" ht="12.7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AJ164" s="2"/>
      <c r="AK164" s="2"/>
    </row>
    <row r="165" spans="5:37" ht="12.7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AJ165" s="2"/>
      <c r="AK165" s="2"/>
    </row>
    <row r="166" spans="5:37" ht="12.7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AJ166" s="2"/>
      <c r="AK166" s="2"/>
    </row>
    <row r="167" spans="5:37" ht="12.7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AJ167" s="2"/>
      <c r="AK167" s="2"/>
    </row>
    <row r="168" spans="5:37" ht="12.7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AJ168" s="2"/>
      <c r="AK168" s="2"/>
    </row>
    <row r="169" spans="5:37" ht="12.7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AJ169" s="2"/>
      <c r="AK169" s="2"/>
    </row>
    <row r="170" spans="5:37" ht="12.7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AJ170" s="2"/>
      <c r="AK170" s="2"/>
    </row>
    <row r="171" spans="5:37" ht="12.7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AJ171" s="2"/>
      <c r="AK171" s="2"/>
    </row>
    <row r="172" spans="5:37" ht="12.7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AJ172" s="2"/>
      <c r="AK172" s="2"/>
    </row>
    <row r="173" spans="5:37" ht="12.7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AJ173" s="2"/>
      <c r="AK173" s="2"/>
    </row>
  </sheetData>
  <mergeCells count="113">
    <mergeCell ref="ID3:IE3"/>
    <mergeCell ref="HV3:HW3"/>
    <mergeCell ref="HX3:HY3"/>
    <mergeCell ref="HZ3:IA3"/>
    <mergeCell ref="IB3:IC3"/>
    <mergeCell ref="HN3:HO3"/>
    <mergeCell ref="HP3:HQ3"/>
    <mergeCell ref="HR3:HS3"/>
    <mergeCell ref="HT3:HU3"/>
    <mergeCell ref="HF3:HG3"/>
    <mergeCell ref="HH3:HI3"/>
    <mergeCell ref="HJ3:HK3"/>
    <mergeCell ref="HL3:HM3"/>
    <mergeCell ref="GX3:GY3"/>
    <mergeCell ref="GZ3:HA3"/>
    <mergeCell ref="HB3:HC3"/>
    <mergeCell ref="HD3:HE3"/>
    <mergeCell ref="GP3:GQ3"/>
    <mergeCell ref="GR3:GS3"/>
    <mergeCell ref="GT3:GU3"/>
    <mergeCell ref="GV3:GW3"/>
    <mergeCell ref="GH3:GI3"/>
    <mergeCell ref="GJ3:GK3"/>
    <mergeCell ref="GL3:GM3"/>
    <mergeCell ref="GN3:GO3"/>
    <mergeCell ref="FZ3:GA3"/>
    <mergeCell ref="GB3:GC3"/>
    <mergeCell ref="GD3:GE3"/>
    <mergeCell ref="GF3:GG3"/>
    <mergeCell ref="FR3:FS3"/>
    <mergeCell ref="FT3:FU3"/>
    <mergeCell ref="FV3:FW3"/>
    <mergeCell ref="FX3:FY3"/>
    <mergeCell ref="FJ3:FK3"/>
    <mergeCell ref="FL3:FM3"/>
    <mergeCell ref="FN3:FO3"/>
    <mergeCell ref="FP3:FQ3"/>
    <mergeCell ref="FB3:FC3"/>
    <mergeCell ref="FD3:FE3"/>
    <mergeCell ref="FF3:FG3"/>
    <mergeCell ref="FH3:FI3"/>
    <mergeCell ref="ET3:EU3"/>
    <mergeCell ref="EV3:EW3"/>
    <mergeCell ref="EX3:EY3"/>
    <mergeCell ref="EZ3:FA3"/>
    <mergeCell ref="EH3:EI3"/>
    <mergeCell ref="EJ3:EK3"/>
    <mergeCell ref="EN3:EO3"/>
    <mergeCell ref="ER3:ES3"/>
    <mergeCell ref="DY3:DZ3"/>
    <mergeCell ref="EA3:EB3"/>
    <mergeCell ref="EC3:ED3"/>
    <mergeCell ref="EF3:EG3"/>
    <mergeCell ref="DQ3:DR3"/>
    <mergeCell ref="DS3:DT3"/>
    <mergeCell ref="DU3:DV3"/>
    <mergeCell ref="DW3:DX3"/>
    <mergeCell ref="DI3:DJ3"/>
    <mergeCell ref="DK3:DL3"/>
    <mergeCell ref="DM3:DN3"/>
    <mergeCell ref="DO3:DP3"/>
    <mergeCell ref="CZ3:DA3"/>
    <mergeCell ref="DC3:DD3"/>
    <mergeCell ref="DE3:DF3"/>
    <mergeCell ref="DG3:DH3"/>
    <mergeCell ref="CR3:CS3"/>
    <mergeCell ref="CT3:CU3"/>
    <mergeCell ref="CV3:CW3"/>
    <mergeCell ref="CX3:CY3"/>
    <mergeCell ref="CJ3:CK3"/>
    <mergeCell ref="CL3:CM3"/>
    <mergeCell ref="CN3:CO3"/>
    <mergeCell ref="CP3:CQ3"/>
    <mergeCell ref="CB3:CC3"/>
    <mergeCell ref="CD3:CE3"/>
    <mergeCell ref="CF3:CG3"/>
    <mergeCell ref="CH3:CI3"/>
    <mergeCell ref="BT3:BU3"/>
    <mergeCell ref="BV3:BW3"/>
    <mergeCell ref="BX3:BY3"/>
    <mergeCell ref="BZ3:CA3"/>
    <mergeCell ref="BK3:BL3"/>
    <mergeCell ref="BM3:BN3"/>
    <mergeCell ref="BO3:BP3"/>
    <mergeCell ref="BR3:BS3"/>
    <mergeCell ref="BA3:BB3"/>
    <mergeCell ref="BC3:BD3"/>
    <mergeCell ref="BE3:BF3"/>
    <mergeCell ref="BG3:BH3"/>
    <mergeCell ref="AS3:AT3"/>
    <mergeCell ref="AU3:AV3"/>
    <mergeCell ref="AW3:AX3"/>
    <mergeCell ref="AY3:AZ3"/>
    <mergeCell ref="AK3:AL3"/>
    <mergeCell ref="AM3:AN3"/>
    <mergeCell ref="AO3:AP3"/>
    <mergeCell ref="AQ3:AR3"/>
    <mergeCell ref="AB3:AC3"/>
    <mergeCell ref="AD3:AE3"/>
    <mergeCell ref="AF3:AG3"/>
    <mergeCell ref="AH3:AI3"/>
    <mergeCell ref="T3:U3"/>
    <mergeCell ref="V3:W3"/>
    <mergeCell ref="X3:Y3"/>
    <mergeCell ref="Z3:AA3"/>
    <mergeCell ref="L3:M3"/>
    <mergeCell ref="N3:O3"/>
    <mergeCell ref="P3:Q3"/>
    <mergeCell ref="R3:S3"/>
    <mergeCell ref="B3:C3"/>
    <mergeCell ref="D3:E3"/>
    <mergeCell ref="F3:G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2018-09-13T06:13:37Z</dcterms:modified>
  <cp:category/>
  <cp:version/>
  <cp:contentType/>
  <cp:contentStatus/>
</cp:coreProperties>
</file>