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1"/>
  </bookViews>
  <sheets>
    <sheet name="КПК0611070" sheetId="1" r:id="rId1"/>
    <sheet name="Лист1" sheetId="2" r:id="rId2"/>
    <sheet name="Лист2" sheetId="3" r:id="rId3"/>
  </sheets>
  <externalReferences>
    <externalReference r:id="rId4"/>
  </externalReferences>
  <definedNames>
    <definedName name="_xlnm.Print_Area" localSheetId="0">КПК0611070!$A$1:$BQ$118</definedName>
  </definedNames>
  <calcPr calcId="145621"/>
</workbook>
</file>

<file path=xl/calcChain.xml><?xml version="1.0" encoding="utf-8"?>
<calcChain xmlns="http://schemas.openxmlformats.org/spreadsheetml/2006/main">
  <c r="AN27" i="3" l="1"/>
  <c r="AN23" i="3"/>
  <c r="AN19" i="3"/>
  <c r="AN60" i="1" l="1"/>
  <c r="D29" i="2" l="1"/>
  <c r="D21" i="2"/>
  <c r="D22" i="2"/>
  <c r="AR27" i="3"/>
  <c r="BK15" i="3"/>
  <c r="C99" i="1"/>
  <c r="BE12" i="3" l="1"/>
  <c r="AY12" i="3"/>
  <c r="A13" i="3"/>
  <c r="AU12" i="3"/>
  <c r="BK12" i="3" l="1"/>
  <c r="AN87" i="1"/>
  <c r="AI85" i="1"/>
  <c r="AN84" i="1"/>
  <c r="Y84" i="1"/>
  <c r="AI84" i="1" s="1"/>
  <c r="AN74" i="1"/>
  <c r="AX74" i="1" s="1"/>
  <c r="AI70" i="1"/>
  <c r="AI71" i="1"/>
  <c r="AI72" i="1"/>
  <c r="AI73" i="1"/>
  <c r="AI74" i="1"/>
  <c r="AI75" i="1"/>
  <c r="AI76" i="1"/>
  <c r="AI77" i="1"/>
  <c r="AI78" i="1"/>
  <c r="AI80" i="1"/>
  <c r="AI81" i="1"/>
  <c r="AI82" i="1"/>
  <c r="AI87" i="1"/>
  <c r="AI69" i="1"/>
  <c r="BH74" i="1"/>
  <c r="AX75" i="1"/>
  <c r="BC75" i="1"/>
  <c r="BH75" i="1"/>
  <c r="BM75" i="1" l="1"/>
  <c r="BC74" i="1"/>
  <c r="BM74" i="1" s="1"/>
  <c r="BH84" i="1" l="1"/>
  <c r="AX84" i="1"/>
  <c r="BC84" i="1"/>
  <c r="BM84" i="1" s="1"/>
  <c r="S60" i="1" l="1"/>
  <c r="X60" i="1"/>
  <c r="AF44" i="1" l="1"/>
  <c r="AA44" i="1"/>
  <c r="BH69" i="1" l="1"/>
  <c r="BC69" i="1"/>
  <c r="AX69" i="1"/>
  <c r="BM69" i="1" l="1"/>
  <c r="AU15" i="3" l="1"/>
  <c r="AY15" i="3"/>
  <c r="B9" i="2" l="1"/>
  <c r="B6" i="2"/>
  <c r="AN76" i="1" l="1"/>
  <c r="AX71" i="1" l="1"/>
  <c r="AX72" i="1"/>
  <c r="AX73" i="1"/>
  <c r="AX76" i="1"/>
  <c r="AX77" i="1"/>
  <c r="AX78" i="1"/>
  <c r="AX81" i="1"/>
  <c r="AX82" i="1"/>
  <c r="AX70" i="1"/>
  <c r="AN80" i="1"/>
  <c r="AI60" i="1"/>
  <c r="BC87" i="1" l="1"/>
  <c r="AX87" i="1"/>
  <c r="AX80" i="1"/>
  <c r="AU44" i="1"/>
  <c r="AP44" i="1"/>
  <c r="AX85" i="1" l="1"/>
  <c r="BK13" i="3"/>
  <c r="AN21" i="3" s="1"/>
  <c r="AZ44" i="1"/>
  <c r="BH87" i="1"/>
  <c r="BM87" i="1" s="1"/>
  <c r="BH85" i="1"/>
  <c r="BC85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H73" i="1"/>
  <c r="BC73" i="1"/>
  <c r="BH72" i="1"/>
  <c r="BC72" i="1"/>
  <c r="BH71" i="1"/>
  <c r="BC71" i="1"/>
  <c r="BH70" i="1"/>
  <c r="BC70" i="1"/>
  <c r="BD60" i="1"/>
  <c r="AS60" i="1"/>
  <c r="BD59" i="1"/>
  <c r="AY59" i="1"/>
  <c r="AS59" i="1"/>
  <c r="AC59" i="1"/>
  <c r="BD58" i="1"/>
  <c r="AY58" i="1"/>
  <c r="AS58" i="1"/>
  <c r="AC58" i="1"/>
  <c r="AC60" i="1" s="1"/>
  <c r="BI44" i="1"/>
  <c r="BD44" i="1"/>
  <c r="AK44" i="1"/>
  <c r="BI43" i="1"/>
  <c r="BD43" i="1"/>
  <c r="AZ43" i="1"/>
  <c r="AK43" i="1"/>
  <c r="AN31" i="3" l="1"/>
  <c r="BM70" i="1"/>
  <c r="BM71" i="1"/>
  <c r="BM72" i="1"/>
  <c r="BM73" i="1"/>
  <c r="BM76" i="1"/>
  <c r="BM77" i="1"/>
  <c r="BM78" i="1"/>
  <c r="BM80" i="1"/>
  <c r="BM81" i="1"/>
  <c r="BM82" i="1"/>
  <c r="BM85" i="1"/>
  <c r="BI58" i="1"/>
  <c r="AY60" i="1"/>
  <c r="BI60" i="1" s="1"/>
  <c r="BI59" i="1"/>
  <c r="BN43" i="1"/>
  <c r="BN44" i="1"/>
</calcChain>
</file>

<file path=xl/sharedStrings.xml><?xml version="1.0" encoding="utf-8"?>
<sst xmlns="http://schemas.openxmlformats.org/spreadsheetml/2006/main" count="351" uniqueCount="212">
  <si>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</si>
  <si>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</si>
  <si>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</si>
  <si>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</si>
  <si>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</si>
  <si>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</si>
  <si>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</si>
  <si>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</si>
  <si>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</si>
  <si>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</si>
  <si>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</si>
  <si>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</si>
  <si>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</si>
  <si>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</si>
  <si>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</si>
  <si>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</si>
  <si>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</si>
  <si>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</si>
  <si>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</si>
  <si>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</si>
  <si>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</si>
  <si>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</si>
  <si>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</si>
  <si>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</si>
  <si>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</si>
  <si>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</si>
  <si>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</si>
  <si>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formula=RC[-14]-RC[-29]</t>
  </si>
  <si>
    <t>2.</t>
  </si>
  <si>
    <t>3.</t>
  </si>
  <si>
    <t>про виконання паспорта бюджетної програми</t>
  </si>
  <si>
    <t>zp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</si>
  <si>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</si>
  <si>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</si>
  <si>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</si>
  <si>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</si>
  <si>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</si>
  <si>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</si>
  <si>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</si>
  <si>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</si>
  <si>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</si>
  <si>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</si>
  <si>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</si>
  <si>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</si>
  <si>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</si>
  <si>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</si>
  <si>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</si>
  <si>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</si>
  <si>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</si>
  <si>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</si>
  <si>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</si>
  <si>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</si>
  <si>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</si>
  <si>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</si>
  <si>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</si>
  <si>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</si>
  <si>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</si>
  <si>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</si>
  <si>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</si>
  <si>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</si>
  <si>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</si>
  <si>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</si>
  <si>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</si>
  <si>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</si>
  <si>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</si>
  <si>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</si>
  <si>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</si>
  <si>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</si>
  <si>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</si>
  <si>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Забезпечити рівні можливості дівчатам та хлопцям у сфері отримання позашкільної освіти</t>
  </si>
  <si>
    <t>Фінансове та матеріально-технічне забезпечення закладів позашкільної освіти</t>
  </si>
  <si>
    <t>УСЬОГО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</si>
  <si>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</si>
  <si>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</si>
  <si>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</si>
  <si>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</si>
  <si>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середньорічне число ставок педагогічного персоналу</t>
  </si>
  <si>
    <t>од.</t>
  </si>
  <si>
    <t>зведена тарифікація, 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</si>
  <si>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</si>
  <si>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</si>
  <si>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</si>
  <si>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</si>
  <si>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осіб</t>
  </si>
  <si>
    <t>Кількість працюючих в закладах позашкільної освіти, з них:</t>
  </si>
  <si>
    <t>чоловіки</t>
  </si>
  <si>
    <t>жінки</t>
  </si>
  <si>
    <t>продукту</t>
  </si>
  <si>
    <t>середньорічна кількість дітей, які отримують позашкільну освіту, з них:</t>
  </si>
  <si>
    <t>хлопці</t>
  </si>
  <si>
    <t>ефективності</t>
  </si>
  <si>
    <t>витрати на одну дитину, яка отримає позашкільну освіту</t>
  </si>
  <si>
    <t>грн.</t>
  </si>
  <si>
    <t>розрахунок</t>
  </si>
  <si>
    <t>якості</t>
  </si>
  <si>
    <t>динаміка кількості дітей, які отримують позашкільну освіту порівнянно з попереднім роком</t>
  </si>
  <si>
    <t>відс.</t>
  </si>
  <si>
    <t>Задоволення потреб дівчат і хлопців у сфері позашкільної освіти з урахуванням їх віку та місця проживання</t>
  </si>
  <si>
    <t>0600000</t>
  </si>
  <si>
    <t>Управління освіти Чернівецької міської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</si>
  <si>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</si>
  <si>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</si>
  <si>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</si>
  <si>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</si>
  <si>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</si>
  <si>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24552000000</t>
  </si>
  <si>
    <t xml:space="preserve">  гривень</t>
  </si>
  <si>
    <t>0611070</t>
  </si>
  <si>
    <t>Надання позашкільної освіти закладами позашкільної освіти, заходи із позашкільної роботи з дітьми</t>
  </si>
  <si>
    <t>Управлiння освiти Чернiвецької мiської ради</t>
  </si>
  <si>
    <t>0610000</t>
  </si>
  <si>
    <t>1070</t>
  </si>
  <si>
    <t>0960</t>
  </si>
  <si>
    <t>зведений штатний розпис</t>
  </si>
  <si>
    <t>статистична звітність</t>
  </si>
  <si>
    <t>звітність</t>
  </si>
  <si>
    <t xml:space="preserve">  </t>
  </si>
  <si>
    <t>дівчата</t>
  </si>
  <si>
    <t>середньорічна кількість дітей, які отримують позашкільну освіту</t>
  </si>
  <si>
    <t>Динаміка кількості дітей, які отримують позашкільну освіту порівнянно з попереднім роком знизилася і зв'язку із зменшенням кількості дітей, що отримують позашкільну освіту.</t>
  </si>
  <si>
    <t>Додаток 1</t>
  </si>
  <si>
    <t>Результати аналізу ефективності бюджетної програми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</si>
  <si>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</si>
  <si>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</si>
  <si>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</si>
  <si>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</si>
  <si>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</si>
  <si>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</si>
  <si>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</si>
  <si>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</si>
  <si>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</si>
  <si>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</si>
  <si>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</si>
  <si>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</si>
  <si>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</si>
  <si>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</si>
  <si>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</si>
  <si>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</si>
  <si>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</si>
  <si>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</si>
  <si>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</si>
  <si>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</si>
  <si>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</si>
  <si>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</si>
  <si>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</si>
  <si>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</si>
  <si>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 xml:space="preserve"> Начальник управління освіти                                                         Ірина ТКАЧУК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</si>
  <si>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</si>
  <si>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</si>
  <si>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</si>
  <si>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</si>
  <si>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</si>
  <si>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</si>
  <si>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</si>
  <si>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</si>
  <si>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</si>
  <si>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стим (факт/план)</t>
  </si>
  <si>
    <t>дестим (план/факт)</t>
  </si>
  <si>
    <t>кількість показників ефективності бюджетної програми</t>
  </si>
  <si>
    <t>2)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</si>
  <si>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</si>
  <si>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</si>
  <si>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</si>
  <si>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</si>
  <si>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</si>
  <si>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</si>
  <si>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</si>
  <si>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</si>
  <si>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</si>
  <si>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</si>
  <si>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</si>
  <si>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</si>
  <si>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</si>
  <si>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</si>
  <si>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</si>
  <si>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шкала аналізу ефективності бюджетно\ прорами</t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</si>
  <si>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</si>
  <si>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</si>
  <si>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</si>
  <si>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</si>
  <si>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</si>
  <si>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</si>
  <si>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</si>
  <si>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</si>
  <si>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</si>
  <si>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</si>
  <si>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Низька</t>
  </si>
  <si>
    <t>&lt; 190</t>
  </si>
  <si>
    <t>&lt; 190-100=&lt; 90</t>
  </si>
  <si>
    <t>Якості</t>
  </si>
  <si>
    <t>І як.,</t>
  </si>
  <si>
    <t>І еф.,</t>
  </si>
  <si>
    <t>кількість закладів</t>
  </si>
  <si>
    <t>Звіт та зведення планів по мережі, штатах і контингентах</t>
  </si>
  <si>
    <t>Завдання 1.</t>
  </si>
  <si>
    <t>Програма інформатизації Чернівецької міської ради на 2023-2025 роки</t>
  </si>
  <si>
    <t>кількість працюючих в закладах позашкільної освіти</t>
  </si>
  <si>
    <t>Відхилення виникло у зв'язку із наявністю вакантних посад</t>
  </si>
  <si>
    <t>місцевого бюджету на 2023  рік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</si>
  <si>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</si>
  <si>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</si>
  <si>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середні витрати на оновлення освітлення  в закладах позашкільної освіти</t>
  </si>
  <si>
    <t xml:space="preserve">кількість закладів, в яких планується оновлення освітлення </t>
  </si>
  <si>
    <t>внутрішній облік</t>
  </si>
  <si>
    <t>Відхилення виникло за рахунок закупівель через систему ProZorro.</t>
  </si>
  <si>
    <t>висока</t>
  </si>
  <si>
    <t>Відхилення обсягів касових видатків від затверджених пояснюється економією фонду заробітної плати у зв'язку із наявністю вакантних посад, економією по енергоносіях, через зменшенням обсягів відповідно до постанови КМУ №590.</t>
  </si>
  <si>
    <t>Витрати на утримання однієї дитини, яка отримує позашкільну освіту зменшилися за рахунок економії, яка утворилася за рахунок тендерних закупівель через систему ProZorro та у зв'язку із обмеження проведення видатків в період воєнного стану.</t>
  </si>
  <si>
    <t>У 2023 році відхилення по результативних показниках виникло через зменшення середньорічної кількість дітей, які отримують позашкільну освіти, а також зменшилися витрати  на утримання однієї дитини, яка отримує позашкільну освіту, за рахунок обмеження проведення видатків в період воєнного стану.</t>
  </si>
  <si>
    <t>У 2023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</si>
  <si>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Середньорічна кількість дітей, які отримують позашкільну освіту зменшилася у зв'язку із зміною місця проживання, що виникло у результті дії воєнного стану.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</si>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</sst>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b/>
      <i/>
      <u/>
      <sz val="13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20" fillId="0" borderId="0" xfId="0" applyFont="1"/>
    <xf numFmtId="0" fontId="3" fillId="0" borderId="0" xfId="0" applyFont="1" applyAlignment="1"/>
    <xf numFmtId="0" fontId="3" fillId="0" borderId="5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8" fillId="0" borderId="0" xfId="0" applyFont="1" applyFill="1" applyAlignment="1"/>
    <xf numFmtId="0" fontId="8" fillId="0" borderId="0" xfId="0" applyFont="1" applyFill="1" applyAlignment="1"/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horizontal="left" wrapText="1"/>
    </xf>
    <xf numFmtId="0" fontId="30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left" vertical="center" wrapText="1"/>
    </xf>
    <xf numFmtId="2" fontId="13" fillId="0" borderId="2" xfId="0" applyNumberFormat="1" applyFont="1" applyBorder="1" applyAlignment="1">
      <alignment horizontal="left" vertical="center" wrapText="1"/>
    </xf>
    <xf numFmtId="2" fontId="13" fillId="0" borderId="3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vertical="center" wrapText="1" shrinkToFit="1"/>
    </xf>
    <xf numFmtId="0" fontId="2" fillId="0" borderId="2" xfId="0" applyNumberFormat="1" applyFont="1" applyBorder="1" applyAlignment="1">
      <alignment vertical="center" wrapText="1" shrinkToFit="1"/>
    </xf>
    <xf numFmtId="0" fontId="0" fillId="0" borderId="2" xfId="0" applyNumberFormat="1" applyFont="1" applyBorder="1" applyAlignment="1">
      <alignment vertical="center" wrapText="1" shrinkToFit="1"/>
    </xf>
    <xf numFmtId="0" fontId="0" fillId="0" borderId="3" xfId="0" applyNumberFormat="1" applyFont="1" applyBorder="1" applyAlignment="1">
      <alignment vertical="center" wrapText="1" shrinkToFit="1"/>
    </xf>
    <xf numFmtId="0" fontId="12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3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2" fontId="26" fillId="0" borderId="4" xfId="0" applyNumberFormat="1" applyFont="1" applyFill="1" applyBorder="1" applyAlignment="1">
      <alignment horizontal="center" wrapText="1"/>
    </xf>
    <xf numFmtId="2" fontId="26" fillId="0" borderId="2" xfId="0" applyNumberFormat="1" applyFont="1" applyFill="1" applyBorder="1" applyAlignment="1">
      <alignment horizontal="center" wrapText="1"/>
    </xf>
    <xf numFmtId="2" fontId="26" fillId="0" borderId="3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left"/>
    </xf>
    <xf numFmtId="0" fontId="28" fillId="0" borderId="0" xfId="0" applyFont="1" applyFill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9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 wrapText="1"/>
    </xf>
    <xf numFmtId="165" fontId="28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7;&#1074;&#1110;&#1090;%20&#1087;&#1086;%20&#1087;&#1072;&#1089;&#1087;&#1086;&#1088;&#1090;&#1091;%2006101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60"/>
      <sheetName val="звіт"/>
      <sheetName val="аналіз ефективності"/>
      <sheetName val="методика"/>
    </sheetNames>
    <sheetDataSet>
      <sheetData sheetId="0" refreshError="1"/>
      <sheetData sheetId="1" refreshError="1">
        <row r="11">
          <cell r="F11" t="str">
            <v>0600000</v>
          </cell>
        </row>
        <row r="14">
          <cell r="F14">
            <v>610000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8"/>
  <sheetViews>
    <sheetView view="pageBreakPreview" topLeftCell="A43" zoomScale="60" zoomScaleNormal="90" workbookViewId="0">
      <selection activeCell="A52" sqref="A52:XFD52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4" width="2.88671875" style="1" customWidth="1"/>
    <col min="55" max="55" width="4.5546875" style="1" customWidth="1"/>
    <col min="56" max="68" width="2.88671875" style="1" customWidth="1"/>
    <col min="69" max="69" width="5.21875" style="1" customWidth="1"/>
    <col min="70" max="71" width="2.88671875" style="1" customWidth="1"/>
    <col min="72" max="72" width="8.109375" style="1" customWidth="1"/>
    <col min="7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43" t="s">
        <v>53</v>
      </c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</row>
    <row r="3" spans="1:64" ht="9" customHeight="1" x14ac:dyDescent="0.25"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64" ht="15.75" customHeight="1" x14ac:dyDescent="0.25"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64" ht="42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</row>
    <row r="7" spans="1:64" ht="9.75" hidden="1" customHeight="1" x14ac:dyDescent="0.2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</row>
    <row r="8" spans="1:64" ht="9.75" hidden="1" customHeight="1" x14ac:dyDescent="0.2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</row>
    <row r="9" spans="1:64" ht="8.25" hidden="1" customHeight="1" x14ac:dyDescent="0.2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</row>
    <row r="10" spans="1:64" ht="25.8" customHeight="1" x14ac:dyDescent="0.25">
      <c r="A10" s="177" t="s">
        <v>17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</row>
    <row r="11" spans="1:64" ht="21.6" customHeight="1" x14ac:dyDescent="0.25">
      <c r="A11" s="177" t="s">
        <v>30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</row>
    <row r="12" spans="1:64" ht="23.4" customHeight="1" x14ac:dyDescent="0.25">
      <c r="A12" s="177" t="s">
        <v>198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47" t="s">
        <v>98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8"/>
      <c r="N14" s="145" t="s">
        <v>99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9"/>
      <c r="AU14" s="147" t="s">
        <v>104</v>
      </c>
      <c r="AV14" s="148"/>
      <c r="AW14" s="148"/>
      <c r="AX14" s="148"/>
      <c r="AY14" s="148"/>
      <c r="AZ14" s="148"/>
      <c r="BA14" s="148"/>
      <c r="BB14" s="14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149" t="s">
        <v>45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20"/>
      <c r="N15" s="150" t="s">
        <v>46</v>
      </c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20"/>
      <c r="AU15" s="149" t="s">
        <v>47</v>
      </c>
      <c r="AV15" s="149"/>
      <c r="AW15" s="149"/>
      <c r="AX15" s="149"/>
      <c r="AY15" s="149"/>
      <c r="AZ15" s="149"/>
      <c r="BA15" s="149"/>
      <c r="BB15" s="149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28</v>
      </c>
      <c r="B17" s="147" t="s">
        <v>110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8"/>
      <c r="N17" s="145" t="s">
        <v>109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9"/>
      <c r="AU17" s="147" t="s">
        <v>104</v>
      </c>
      <c r="AV17" s="148"/>
      <c r="AW17" s="148"/>
      <c r="AX17" s="148"/>
      <c r="AY17" s="148"/>
      <c r="AZ17" s="148"/>
      <c r="BA17" s="148"/>
      <c r="BB17" s="14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149" t="s">
        <v>45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20"/>
      <c r="N18" s="150" t="s">
        <v>48</v>
      </c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20"/>
      <c r="AU18" s="149" t="s">
        <v>47</v>
      </c>
      <c r="AV18" s="149"/>
      <c r="AW18" s="149"/>
      <c r="AX18" s="149"/>
      <c r="AY18" s="149"/>
      <c r="AZ18" s="149"/>
      <c r="BA18" s="149"/>
      <c r="BB18" s="149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38.4" customHeight="1" x14ac:dyDescent="0.25">
      <c r="A20" s="17" t="s">
        <v>29</v>
      </c>
      <c r="B20" s="147" t="s">
        <v>107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/>
      <c r="N20" s="147" t="s">
        <v>111</v>
      </c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3"/>
      <c r="AA20" s="147" t="s">
        <v>112</v>
      </c>
      <c r="AB20" s="148"/>
      <c r="AC20" s="148"/>
      <c r="AD20" s="148"/>
      <c r="AE20" s="148"/>
      <c r="AF20" s="148"/>
      <c r="AG20" s="148"/>
      <c r="AH20" s="148"/>
      <c r="AI20" s="148"/>
      <c r="AJ20" s="23"/>
      <c r="AK20" s="151" t="s">
        <v>108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3"/>
      <c r="BE20" s="147" t="s">
        <v>105</v>
      </c>
      <c r="BF20" s="148"/>
      <c r="BG20" s="148"/>
      <c r="BH20" s="148"/>
      <c r="BI20" s="148"/>
      <c r="BJ20" s="148"/>
      <c r="BK20" s="148"/>
      <c r="BL20" s="148"/>
    </row>
    <row r="21" spans="1:79" ht="23.25" customHeight="1" x14ac:dyDescent="0.25">
      <c r="A21"/>
      <c r="B21" s="149" t="s">
        <v>45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/>
      <c r="N21" s="149" t="s">
        <v>49</v>
      </c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26"/>
      <c r="AA21" s="167" t="s">
        <v>50</v>
      </c>
      <c r="AB21" s="167"/>
      <c r="AC21" s="167"/>
      <c r="AD21" s="167"/>
      <c r="AE21" s="167"/>
      <c r="AF21" s="167"/>
      <c r="AG21" s="167"/>
      <c r="AH21" s="167"/>
      <c r="AI21" s="167"/>
      <c r="AJ21" s="26"/>
      <c r="AK21" s="159" t="s">
        <v>51</v>
      </c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26"/>
      <c r="BE21" s="149" t="s">
        <v>52</v>
      </c>
      <c r="BF21" s="149"/>
      <c r="BG21" s="149"/>
      <c r="BH21" s="149"/>
      <c r="BI21" s="149"/>
      <c r="BJ21" s="149"/>
      <c r="BK21" s="149"/>
      <c r="BL21" s="149"/>
    </row>
    <row r="22" spans="1:79" ht="6.75" customHeight="1" x14ac:dyDescent="0.25"/>
    <row r="23" spans="1:79" ht="15.75" customHeight="1" x14ac:dyDescent="0.25">
      <c r="A23" s="102" t="s">
        <v>68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</row>
    <row r="24" spans="1:79" ht="27.75" customHeight="1" x14ac:dyDescent="0.25">
      <c r="A24" s="152" t="s">
        <v>3</v>
      </c>
      <c r="B24" s="152"/>
      <c r="C24" s="152"/>
      <c r="D24" s="152"/>
      <c r="E24" s="152"/>
      <c r="F24" s="152"/>
      <c r="G24" s="153" t="s">
        <v>32</v>
      </c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5"/>
    </row>
    <row r="25" spans="1:79" ht="10.5" hidden="1" customHeight="1" x14ac:dyDescent="0.25">
      <c r="A25" s="82" t="s">
        <v>31</v>
      </c>
      <c r="B25" s="82"/>
      <c r="C25" s="82"/>
      <c r="D25" s="82"/>
      <c r="E25" s="82"/>
      <c r="F25" s="82"/>
      <c r="G25" s="156" t="s">
        <v>14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8"/>
      <c r="CA25" s="1" t="s">
        <v>43</v>
      </c>
    </row>
    <row r="26" spans="1:79" ht="15.75" customHeight="1" x14ac:dyDescent="0.25">
      <c r="A26" s="82">
        <v>1</v>
      </c>
      <c r="B26" s="82"/>
      <c r="C26" s="82"/>
      <c r="D26" s="82"/>
      <c r="E26" s="82"/>
      <c r="F26" s="82"/>
      <c r="G26" s="168" t="s">
        <v>69</v>
      </c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  <c r="BL26" s="170"/>
      <c r="CA26" s="1" t="s">
        <v>41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102" t="s">
        <v>34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24.6" customHeight="1" x14ac:dyDescent="0.25">
      <c r="A29" s="178" t="s">
        <v>97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102" t="s">
        <v>35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</row>
    <row r="32" spans="1:79" ht="27.75" customHeight="1" x14ac:dyDescent="0.25">
      <c r="A32" s="152" t="s">
        <v>3</v>
      </c>
      <c r="B32" s="152"/>
      <c r="C32" s="152"/>
      <c r="D32" s="152"/>
      <c r="E32" s="152"/>
      <c r="F32" s="152"/>
      <c r="G32" s="153" t="s">
        <v>33</v>
      </c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5"/>
    </row>
    <row r="33" spans="1:79" ht="10.5" hidden="1" customHeight="1" x14ac:dyDescent="0.25">
      <c r="A33" s="82" t="s">
        <v>13</v>
      </c>
      <c r="B33" s="82"/>
      <c r="C33" s="82"/>
      <c r="D33" s="82"/>
      <c r="E33" s="82"/>
      <c r="F33" s="82"/>
      <c r="G33" s="156" t="s">
        <v>14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8"/>
      <c r="CA33" s="1" t="s">
        <v>44</v>
      </c>
    </row>
    <row r="34" spans="1:79" ht="15" customHeight="1" x14ac:dyDescent="0.25">
      <c r="A34" s="82">
        <v>1</v>
      </c>
      <c r="B34" s="82"/>
      <c r="C34" s="82"/>
      <c r="D34" s="82"/>
      <c r="E34" s="82"/>
      <c r="F34" s="82"/>
      <c r="G34" s="168" t="s">
        <v>69</v>
      </c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70"/>
      <c r="CA34" s="1" t="s">
        <v>42</v>
      </c>
    </row>
    <row r="36" spans="1:79" ht="15.75" customHeight="1" x14ac:dyDescent="0.25">
      <c r="A36" s="102" t="s">
        <v>64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</row>
    <row r="37" spans="1:79" ht="15.75" customHeight="1" x14ac:dyDescent="0.25">
      <c r="A37" s="102" t="s">
        <v>65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</row>
    <row r="38" spans="1:79" ht="15" customHeight="1" x14ac:dyDescent="0.25">
      <c r="A38" s="126" t="s">
        <v>106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</row>
    <row r="39" spans="1:79" ht="48" customHeight="1" x14ac:dyDescent="0.25">
      <c r="A39" s="98" t="s">
        <v>3</v>
      </c>
      <c r="B39" s="98"/>
      <c r="C39" s="98" t="s">
        <v>59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23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38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24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24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25</v>
      </c>
      <c r="BO40" s="98"/>
      <c r="BP40" s="98"/>
      <c r="BQ40" s="98"/>
    </row>
    <row r="41" spans="1:79" ht="15.9" customHeight="1" x14ac:dyDescent="0.25">
      <c r="A41" s="123">
        <v>1</v>
      </c>
      <c r="B41" s="123"/>
      <c r="C41" s="123">
        <v>2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30">
        <v>3</v>
      </c>
      <c r="AB41" s="131"/>
      <c r="AC41" s="131"/>
      <c r="AD41" s="131"/>
      <c r="AE41" s="132"/>
      <c r="AF41" s="130">
        <v>4</v>
      </c>
      <c r="AG41" s="131"/>
      <c r="AH41" s="131"/>
      <c r="AI41" s="131"/>
      <c r="AJ41" s="132"/>
      <c r="AK41" s="130">
        <v>5</v>
      </c>
      <c r="AL41" s="131"/>
      <c r="AM41" s="131"/>
      <c r="AN41" s="131"/>
      <c r="AO41" s="132"/>
      <c r="AP41" s="130">
        <v>6</v>
      </c>
      <c r="AQ41" s="131"/>
      <c r="AR41" s="131"/>
      <c r="AS41" s="131"/>
      <c r="AT41" s="132"/>
      <c r="AU41" s="130">
        <v>7</v>
      </c>
      <c r="AV41" s="131"/>
      <c r="AW41" s="131"/>
      <c r="AX41" s="131"/>
      <c r="AY41" s="132"/>
      <c r="AZ41" s="130">
        <v>8</v>
      </c>
      <c r="BA41" s="131"/>
      <c r="BB41" s="131"/>
      <c r="BC41" s="132"/>
      <c r="BD41" s="130">
        <v>9</v>
      </c>
      <c r="BE41" s="131"/>
      <c r="BF41" s="131"/>
      <c r="BG41" s="131"/>
      <c r="BH41" s="132"/>
      <c r="BI41" s="123">
        <v>10</v>
      </c>
      <c r="BJ41" s="123"/>
      <c r="BK41" s="123"/>
      <c r="BL41" s="123"/>
      <c r="BM41" s="123"/>
      <c r="BN41" s="123">
        <v>11</v>
      </c>
      <c r="BO41" s="123"/>
      <c r="BP41" s="123"/>
      <c r="BQ41" s="123"/>
    </row>
    <row r="42" spans="1:79" ht="15.75" hidden="1" customHeight="1" x14ac:dyDescent="0.25">
      <c r="A42" s="82" t="s">
        <v>13</v>
      </c>
      <c r="B42" s="82"/>
      <c r="C42" s="173" t="s">
        <v>14</v>
      </c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4"/>
      <c r="AA42" s="106" t="s">
        <v>10</v>
      </c>
      <c r="AB42" s="106"/>
      <c r="AC42" s="106"/>
      <c r="AD42" s="106"/>
      <c r="AE42" s="106"/>
      <c r="AF42" s="106" t="s">
        <v>9</v>
      </c>
      <c r="AG42" s="106"/>
      <c r="AH42" s="106"/>
      <c r="AI42" s="106"/>
      <c r="AJ42" s="106"/>
      <c r="AK42" s="72" t="s">
        <v>15</v>
      </c>
      <c r="AL42" s="72"/>
      <c r="AM42" s="72"/>
      <c r="AN42" s="72"/>
      <c r="AO42" s="72"/>
      <c r="AP42" s="106" t="s">
        <v>11</v>
      </c>
      <c r="AQ42" s="106"/>
      <c r="AR42" s="106"/>
      <c r="AS42" s="106"/>
      <c r="AT42" s="106"/>
      <c r="AU42" s="106" t="s">
        <v>12</v>
      </c>
      <c r="AV42" s="106"/>
      <c r="AW42" s="106"/>
      <c r="AX42" s="106"/>
      <c r="AY42" s="106"/>
      <c r="AZ42" s="72" t="s">
        <v>15</v>
      </c>
      <c r="BA42" s="72"/>
      <c r="BB42" s="72"/>
      <c r="BC42" s="72"/>
      <c r="BD42" s="77" t="s">
        <v>27</v>
      </c>
      <c r="BE42" s="77"/>
      <c r="BF42" s="77"/>
      <c r="BG42" s="77"/>
      <c r="BH42" s="77"/>
      <c r="BI42" s="77" t="s">
        <v>27</v>
      </c>
      <c r="BJ42" s="77"/>
      <c r="BK42" s="77"/>
      <c r="BL42" s="77"/>
      <c r="BM42" s="77"/>
      <c r="BN42" s="107" t="s">
        <v>15</v>
      </c>
      <c r="BO42" s="107"/>
      <c r="BP42" s="107"/>
      <c r="BQ42" s="107"/>
      <c r="CA42" s="1" t="s">
        <v>18</v>
      </c>
    </row>
    <row r="43" spans="1:79" ht="15" customHeight="1" x14ac:dyDescent="0.25">
      <c r="A43" s="171">
        <v>1</v>
      </c>
      <c r="B43" s="171"/>
      <c r="C43" s="172" t="s">
        <v>70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5"/>
      <c r="AA43" s="121">
        <v>32590700</v>
      </c>
      <c r="AB43" s="121"/>
      <c r="AC43" s="121"/>
      <c r="AD43" s="121"/>
      <c r="AE43" s="121"/>
      <c r="AF43" s="121">
        <v>388598</v>
      </c>
      <c r="AG43" s="121"/>
      <c r="AH43" s="121"/>
      <c r="AI43" s="121"/>
      <c r="AJ43" s="121"/>
      <c r="AK43" s="121">
        <f>AA43+AF43</f>
        <v>32979298</v>
      </c>
      <c r="AL43" s="121"/>
      <c r="AM43" s="121"/>
      <c r="AN43" s="121"/>
      <c r="AO43" s="121"/>
      <c r="AP43" s="121">
        <v>30483968.059999999</v>
      </c>
      <c r="AQ43" s="121"/>
      <c r="AR43" s="121"/>
      <c r="AS43" s="121"/>
      <c r="AT43" s="121"/>
      <c r="AU43" s="121">
        <v>369884.56</v>
      </c>
      <c r="AV43" s="121"/>
      <c r="AW43" s="121"/>
      <c r="AX43" s="121"/>
      <c r="AY43" s="121"/>
      <c r="AZ43" s="121">
        <f>AP43+AU43</f>
        <v>30853852.619999997</v>
      </c>
      <c r="BA43" s="121"/>
      <c r="BB43" s="121"/>
      <c r="BC43" s="121"/>
      <c r="BD43" s="121">
        <f>AP43-AA43</f>
        <v>-2106731.9400000013</v>
      </c>
      <c r="BE43" s="121"/>
      <c r="BF43" s="121"/>
      <c r="BG43" s="121"/>
      <c r="BH43" s="121"/>
      <c r="BI43" s="121">
        <f>AU43-AF43</f>
        <v>-18713.440000000002</v>
      </c>
      <c r="BJ43" s="121"/>
      <c r="BK43" s="121"/>
      <c r="BL43" s="121"/>
      <c r="BM43" s="121"/>
      <c r="BN43" s="121">
        <f>BD43+BI43</f>
        <v>-2125445.3800000013</v>
      </c>
      <c r="BO43" s="121"/>
      <c r="BP43" s="121"/>
      <c r="BQ43" s="121"/>
      <c r="CA43" s="1" t="s">
        <v>19</v>
      </c>
    </row>
    <row r="44" spans="1:79" s="38" customFormat="1" ht="15" customHeight="1" x14ac:dyDescent="0.25">
      <c r="A44" s="133"/>
      <c r="B44" s="133"/>
      <c r="C44" s="134" t="s">
        <v>71</v>
      </c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2"/>
      <c r="AA44" s="103">
        <f>AA43</f>
        <v>32590700</v>
      </c>
      <c r="AB44" s="103"/>
      <c r="AC44" s="103"/>
      <c r="AD44" s="103"/>
      <c r="AE44" s="103"/>
      <c r="AF44" s="103">
        <f>AF43</f>
        <v>388598</v>
      </c>
      <c r="AG44" s="103"/>
      <c r="AH44" s="103"/>
      <c r="AI44" s="103"/>
      <c r="AJ44" s="103"/>
      <c r="AK44" s="103">
        <f>AA44+AF44</f>
        <v>32979298</v>
      </c>
      <c r="AL44" s="103"/>
      <c r="AM44" s="103"/>
      <c r="AN44" s="103"/>
      <c r="AO44" s="103"/>
      <c r="AP44" s="103">
        <f>AP43</f>
        <v>30483968.059999999</v>
      </c>
      <c r="AQ44" s="103"/>
      <c r="AR44" s="103"/>
      <c r="AS44" s="103"/>
      <c r="AT44" s="103"/>
      <c r="AU44" s="103">
        <f>AU43</f>
        <v>369884.56</v>
      </c>
      <c r="AV44" s="103"/>
      <c r="AW44" s="103"/>
      <c r="AX44" s="103"/>
      <c r="AY44" s="103"/>
      <c r="AZ44" s="103">
        <f>AP44+AU44</f>
        <v>30853852.619999997</v>
      </c>
      <c r="BA44" s="103"/>
      <c r="BB44" s="103"/>
      <c r="BC44" s="103"/>
      <c r="BD44" s="103">
        <f>AP44-AA44</f>
        <v>-2106731.9400000013</v>
      </c>
      <c r="BE44" s="103"/>
      <c r="BF44" s="103"/>
      <c r="BG44" s="103"/>
      <c r="BH44" s="103"/>
      <c r="BI44" s="103">
        <f>AU44-AF44</f>
        <v>-18713.440000000002</v>
      </c>
      <c r="BJ44" s="103"/>
      <c r="BK44" s="103"/>
      <c r="BL44" s="103"/>
      <c r="BM44" s="103"/>
      <c r="BN44" s="103">
        <f>BD44+BI44</f>
        <v>-2125445.3800000013</v>
      </c>
      <c r="BO44" s="103"/>
      <c r="BP44" s="103"/>
      <c r="BQ44" s="103"/>
    </row>
    <row r="46" spans="1:79" ht="29.25" customHeight="1" x14ac:dyDescent="0.25">
      <c r="A46" s="102" t="s">
        <v>66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23" t="s">
        <v>3</v>
      </c>
      <c r="B48" s="123"/>
      <c r="C48" s="98" t="s">
        <v>54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42" customHeight="1" x14ac:dyDescent="0.25">
      <c r="A49" s="123">
        <v>1</v>
      </c>
      <c r="B49" s="123"/>
      <c r="C49" s="127" t="s">
        <v>206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9"/>
    </row>
    <row r="50" spans="1:79" hidden="1" x14ac:dyDescent="0.25">
      <c r="A50" s="124" t="s">
        <v>13</v>
      </c>
      <c r="B50" s="125"/>
      <c r="C50" s="114" t="s">
        <v>14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6"/>
      <c r="CA50" s="1" t="s">
        <v>62</v>
      </c>
    </row>
    <row r="51" spans="1:79" ht="18" customHeight="1" x14ac:dyDescent="0.25"/>
    <row r="52" spans="1:79" ht="15.75" customHeight="1" x14ac:dyDescent="0.25">
      <c r="A52" s="102" t="s">
        <v>36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</row>
    <row r="53" spans="1:79" ht="15" customHeight="1" x14ac:dyDescent="0.25">
      <c r="A53" s="126" t="s">
        <v>106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</row>
    <row r="54" spans="1:79" ht="28.5" customHeight="1" x14ac:dyDescent="0.25">
      <c r="A54" s="108" t="s">
        <v>3</v>
      </c>
      <c r="B54" s="109"/>
      <c r="C54" s="98" t="s">
        <v>26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 t="s">
        <v>23</v>
      </c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 t="s">
        <v>38</v>
      </c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 t="s">
        <v>0</v>
      </c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2"/>
      <c r="BP54" s="2"/>
      <c r="BQ54" s="2"/>
    </row>
    <row r="55" spans="1:79" ht="29.1" customHeight="1" x14ac:dyDescent="0.25">
      <c r="A55" s="110"/>
      <c r="B55" s="111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2</v>
      </c>
      <c r="T55" s="98"/>
      <c r="U55" s="98"/>
      <c r="V55" s="98"/>
      <c r="W55" s="98"/>
      <c r="X55" s="98" t="s">
        <v>1</v>
      </c>
      <c r="Y55" s="98"/>
      <c r="Z55" s="98"/>
      <c r="AA55" s="98"/>
      <c r="AB55" s="98"/>
      <c r="AC55" s="98" t="s">
        <v>24</v>
      </c>
      <c r="AD55" s="98"/>
      <c r="AE55" s="98"/>
      <c r="AF55" s="98"/>
      <c r="AG55" s="98"/>
      <c r="AH55" s="98"/>
      <c r="AI55" s="98" t="s">
        <v>2</v>
      </c>
      <c r="AJ55" s="98"/>
      <c r="AK55" s="98"/>
      <c r="AL55" s="98"/>
      <c r="AM55" s="98"/>
      <c r="AN55" s="98" t="s">
        <v>1</v>
      </c>
      <c r="AO55" s="98"/>
      <c r="AP55" s="98"/>
      <c r="AQ55" s="98"/>
      <c r="AR55" s="98"/>
      <c r="AS55" s="98" t="s">
        <v>24</v>
      </c>
      <c r="AT55" s="98"/>
      <c r="AU55" s="98"/>
      <c r="AV55" s="98"/>
      <c r="AW55" s="98"/>
      <c r="AX55" s="98"/>
      <c r="AY55" s="99" t="s">
        <v>2</v>
      </c>
      <c r="AZ55" s="100"/>
      <c r="BA55" s="100"/>
      <c r="BB55" s="100"/>
      <c r="BC55" s="101"/>
      <c r="BD55" s="99" t="s">
        <v>1</v>
      </c>
      <c r="BE55" s="100"/>
      <c r="BF55" s="100"/>
      <c r="BG55" s="100"/>
      <c r="BH55" s="101"/>
      <c r="BI55" s="98" t="s">
        <v>24</v>
      </c>
      <c r="BJ55" s="98"/>
      <c r="BK55" s="98"/>
      <c r="BL55" s="98"/>
      <c r="BM55" s="98"/>
      <c r="BN55" s="98"/>
      <c r="BO55" s="2"/>
      <c r="BP55" s="2"/>
      <c r="BQ55" s="2"/>
    </row>
    <row r="56" spans="1:79" ht="15.9" customHeight="1" x14ac:dyDescent="0.3">
      <c r="A56" s="98">
        <v>1</v>
      </c>
      <c r="B56" s="98"/>
      <c r="C56" s="98">
        <v>2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>
        <v>3</v>
      </c>
      <c r="T56" s="98"/>
      <c r="U56" s="98"/>
      <c r="V56" s="98"/>
      <c r="W56" s="98"/>
      <c r="X56" s="98">
        <v>4</v>
      </c>
      <c r="Y56" s="98"/>
      <c r="Z56" s="98"/>
      <c r="AA56" s="98"/>
      <c r="AB56" s="98"/>
      <c r="AC56" s="98">
        <v>5</v>
      </c>
      <c r="AD56" s="98"/>
      <c r="AE56" s="98"/>
      <c r="AF56" s="98"/>
      <c r="AG56" s="98"/>
      <c r="AH56" s="98"/>
      <c r="AI56" s="98">
        <v>6</v>
      </c>
      <c r="AJ56" s="98"/>
      <c r="AK56" s="98"/>
      <c r="AL56" s="98"/>
      <c r="AM56" s="98"/>
      <c r="AN56" s="98">
        <v>7</v>
      </c>
      <c r="AO56" s="98"/>
      <c r="AP56" s="98"/>
      <c r="AQ56" s="98"/>
      <c r="AR56" s="98"/>
      <c r="AS56" s="98">
        <v>8</v>
      </c>
      <c r="AT56" s="98"/>
      <c r="AU56" s="98"/>
      <c r="AV56" s="98"/>
      <c r="AW56" s="98"/>
      <c r="AX56" s="98"/>
      <c r="AY56" s="98">
        <v>9</v>
      </c>
      <c r="AZ56" s="98"/>
      <c r="BA56" s="98"/>
      <c r="BB56" s="98"/>
      <c r="BC56" s="98"/>
      <c r="BD56" s="98">
        <v>10</v>
      </c>
      <c r="BE56" s="98"/>
      <c r="BF56" s="98"/>
      <c r="BG56" s="98"/>
      <c r="BH56" s="98"/>
      <c r="BI56" s="99">
        <v>11</v>
      </c>
      <c r="BJ56" s="100"/>
      <c r="BK56" s="100"/>
      <c r="BL56" s="100"/>
      <c r="BM56" s="100"/>
      <c r="BN56" s="101"/>
      <c r="BO56" s="6"/>
      <c r="BP56" s="6"/>
      <c r="BQ56" s="6"/>
    </row>
    <row r="57" spans="1:79" ht="18" hidden="1" customHeight="1" x14ac:dyDescent="0.25">
      <c r="A57" s="82" t="s">
        <v>13</v>
      </c>
      <c r="B57" s="82"/>
      <c r="C57" s="122" t="s">
        <v>14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06" t="s">
        <v>10</v>
      </c>
      <c r="T57" s="106"/>
      <c r="U57" s="106"/>
      <c r="V57" s="106"/>
      <c r="W57" s="106"/>
      <c r="X57" s="106" t="s">
        <v>9</v>
      </c>
      <c r="Y57" s="106"/>
      <c r="Z57" s="106"/>
      <c r="AA57" s="106"/>
      <c r="AB57" s="106"/>
      <c r="AC57" s="72" t="s">
        <v>15</v>
      </c>
      <c r="AD57" s="107"/>
      <c r="AE57" s="107"/>
      <c r="AF57" s="107"/>
      <c r="AG57" s="107"/>
      <c r="AH57" s="107"/>
      <c r="AI57" s="106" t="s">
        <v>11</v>
      </c>
      <c r="AJ57" s="106"/>
      <c r="AK57" s="106"/>
      <c r="AL57" s="106"/>
      <c r="AM57" s="106"/>
      <c r="AN57" s="106" t="s">
        <v>12</v>
      </c>
      <c r="AO57" s="106"/>
      <c r="AP57" s="106"/>
      <c r="AQ57" s="106"/>
      <c r="AR57" s="106"/>
      <c r="AS57" s="72" t="s">
        <v>15</v>
      </c>
      <c r="AT57" s="107"/>
      <c r="AU57" s="107"/>
      <c r="AV57" s="107"/>
      <c r="AW57" s="107"/>
      <c r="AX57" s="107"/>
      <c r="AY57" s="118" t="s">
        <v>16</v>
      </c>
      <c r="AZ57" s="119"/>
      <c r="BA57" s="119"/>
      <c r="BB57" s="119"/>
      <c r="BC57" s="120"/>
      <c r="BD57" s="118" t="s">
        <v>16</v>
      </c>
      <c r="BE57" s="119"/>
      <c r="BF57" s="119"/>
      <c r="BG57" s="119"/>
      <c r="BH57" s="120"/>
      <c r="BI57" s="107" t="s">
        <v>15</v>
      </c>
      <c r="BJ57" s="107"/>
      <c r="BK57" s="107"/>
      <c r="BL57" s="107"/>
      <c r="BM57" s="107"/>
      <c r="BN57" s="107"/>
      <c r="BO57" s="7"/>
      <c r="BP57" s="7"/>
      <c r="BQ57" s="7"/>
      <c r="CA57" s="1" t="s">
        <v>20</v>
      </c>
    </row>
    <row r="58" spans="1:79" ht="26.4" customHeight="1" x14ac:dyDescent="0.25">
      <c r="A58" s="82">
        <v>1</v>
      </c>
      <c r="B58" s="82"/>
      <c r="C58" s="105" t="s">
        <v>195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5"/>
      <c r="S58" s="80">
        <v>33000</v>
      </c>
      <c r="T58" s="80"/>
      <c r="U58" s="80"/>
      <c r="V58" s="80"/>
      <c r="W58" s="80"/>
      <c r="X58" s="80">
        <v>0</v>
      </c>
      <c r="Y58" s="80"/>
      <c r="Z58" s="80"/>
      <c r="AA58" s="80"/>
      <c r="AB58" s="80"/>
      <c r="AC58" s="80">
        <f>S58+X58</f>
        <v>33000</v>
      </c>
      <c r="AD58" s="80"/>
      <c r="AE58" s="80"/>
      <c r="AF58" s="80"/>
      <c r="AG58" s="80"/>
      <c r="AH58" s="80"/>
      <c r="AI58" s="80">
        <v>27240</v>
      </c>
      <c r="AJ58" s="80"/>
      <c r="AK58" s="80"/>
      <c r="AL58" s="80"/>
      <c r="AM58" s="80"/>
      <c r="AN58" s="80">
        <v>0</v>
      </c>
      <c r="AO58" s="80"/>
      <c r="AP58" s="80"/>
      <c r="AQ58" s="80"/>
      <c r="AR58" s="80"/>
      <c r="AS58" s="80">
        <f>AI58+AN58</f>
        <v>27240</v>
      </c>
      <c r="AT58" s="80"/>
      <c r="AU58" s="80"/>
      <c r="AV58" s="80"/>
      <c r="AW58" s="80"/>
      <c r="AX58" s="80"/>
      <c r="AY58" s="80">
        <f>AI58-S58</f>
        <v>-5760</v>
      </c>
      <c r="AZ58" s="80"/>
      <c r="BA58" s="80"/>
      <c r="BB58" s="80"/>
      <c r="BC58" s="80"/>
      <c r="BD58" s="117">
        <f>AN58-X58</f>
        <v>0</v>
      </c>
      <c r="BE58" s="117"/>
      <c r="BF58" s="117"/>
      <c r="BG58" s="117"/>
      <c r="BH58" s="117"/>
      <c r="BI58" s="97">
        <f>AY58+BD58</f>
        <v>-5760</v>
      </c>
      <c r="BJ58" s="97"/>
      <c r="BK58" s="97"/>
      <c r="BL58" s="97"/>
      <c r="BM58" s="97"/>
      <c r="BN58" s="97"/>
      <c r="BO58" s="8"/>
      <c r="BP58" s="8"/>
      <c r="BQ58" s="8"/>
      <c r="CA58" s="1" t="s">
        <v>21</v>
      </c>
    </row>
    <row r="59" spans="1:79" ht="26.4" customHeight="1" x14ac:dyDescent="0.25">
      <c r="A59" s="82">
        <v>2</v>
      </c>
      <c r="B59" s="82"/>
      <c r="C59" s="105" t="s">
        <v>72</v>
      </c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5"/>
      <c r="S59" s="80">
        <v>1422800</v>
      </c>
      <c r="T59" s="80"/>
      <c r="U59" s="80"/>
      <c r="V59" s="80"/>
      <c r="W59" s="80"/>
      <c r="X59" s="80">
        <v>76800</v>
      </c>
      <c r="Y59" s="80"/>
      <c r="Z59" s="80"/>
      <c r="AA59" s="80"/>
      <c r="AB59" s="80"/>
      <c r="AC59" s="80">
        <f>S59+X59</f>
        <v>1499600</v>
      </c>
      <c r="AD59" s="80"/>
      <c r="AE59" s="80"/>
      <c r="AF59" s="80"/>
      <c r="AG59" s="80"/>
      <c r="AH59" s="80"/>
      <c r="AI59" s="80">
        <v>1010639.41</v>
      </c>
      <c r="AJ59" s="80"/>
      <c r="AK59" s="80"/>
      <c r="AL59" s="80"/>
      <c r="AM59" s="80"/>
      <c r="AN59" s="80">
        <v>76600</v>
      </c>
      <c r="AO59" s="80"/>
      <c r="AP59" s="80"/>
      <c r="AQ59" s="80"/>
      <c r="AR59" s="80"/>
      <c r="AS59" s="80">
        <f>AI59+AN59</f>
        <v>1087239.4100000001</v>
      </c>
      <c r="AT59" s="80"/>
      <c r="AU59" s="80"/>
      <c r="AV59" s="80"/>
      <c r="AW59" s="80"/>
      <c r="AX59" s="80"/>
      <c r="AY59" s="80">
        <f>AI59-S59</f>
        <v>-412160.58999999997</v>
      </c>
      <c r="AZ59" s="80"/>
      <c r="BA59" s="80"/>
      <c r="BB59" s="80"/>
      <c r="BC59" s="80"/>
      <c r="BD59" s="117">
        <f>AN59-X59</f>
        <v>-200</v>
      </c>
      <c r="BE59" s="117"/>
      <c r="BF59" s="117"/>
      <c r="BG59" s="117"/>
      <c r="BH59" s="117"/>
      <c r="BI59" s="97">
        <f>AY59+BD59</f>
        <v>-412360.58999999997</v>
      </c>
      <c r="BJ59" s="97"/>
      <c r="BK59" s="97"/>
      <c r="BL59" s="97"/>
      <c r="BM59" s="97"/>
      <c r="BN59" s="97"/>
      <c r="BO59" s="8"/>
      <c r="BP59" s="8"/>
      <c r="BQ59" s="8"/>
    </row>
    <row r="60" spans="1:79" s="38" customFormat="1" ht="15" customHeight="1" x14ac:dyDescent="0.25">
      <c r="A60" s="89"/>
      <c r="B60" s="89"/>
      <c r="C60" s="104" t="s">
        <v>73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2"/>
      <c r="S60" s="81">
        <f>S58+S59</f>
        <v>1455800</v>
      </c>
      <c r="T60" s="81"/>
      <c r="U60" s="81"/>
      <c r="V60" s="81"/>
      <c r="W60" s="81"/>
      <c r="X60" s="81">
        <f>X59+X58</f>
        <v>76800</v>
      </c>
      <c r="Y60" s="81"/>
      <c r="Z60" s="81"/>
      <c r="AA60" s="81"/>
      <c r="AB60" s="81"/>
      <c r="AC60" s="81">
        <f>AC58+AC59</f>
        <v>1532600</v>
      </c>
      <c r="AD60" s="81"/>
      <c r="AE60" s="81"/>
      <c r="AF60" s="81"/>
      <c r="AG60" s="81"/>
      <c r="AH60" s="81"/>
      <c r="AI60" s="81">
        <f>AI58+AI59</f>
        <v>1037879.41</v>
      </c>
      <c r="AJ60" s="81"/>
      <c r="AK60" s="81"/>
      <c r="AL60" s="81"/>
      <c r="AM60" s="81"/>
      <c r="AN60" s="81">
        <f>AN59</f>
        <v>76600</v>
      </c>
      <c r="AO60" s="81"/>
      <c r="AP60" s="81"/>
      <c r="AQ60" s="81"/>
      <c r="AR60" s="81"/>
      <c r="AS60" s="81">
        <f>AI60+AN60</f>
        <v>1114479.4100000001</v>
      </c>
      <c r="AT60" s="81"/>
      <c r="AU60" s="81"/>
      <c r="AV60" s="81"/>
      <c r="AW60" s="81"/>
      <c r="AX60" s="81"/>
      <c r="AY60" s="81">
        <f>AY58+AY59</f>
        <v>-417920.58999999997</v>
      </c>
      <c r="AZ60" s="81"/>
      <c r="BA60" s="81"/>
      <c r="BB60" s="81"/>
      <c r="BC60" s="81"/>
      <c r="BD60" s="175">
        <f>AN60-X60</f>
        <v>-200</v>
      </c>
      <c r="BE60" s="175"/>
      <c r="BF60" s="175"/>
      <c r="BG60" s="175"/>
      <c r="BH60" s="175"/>
      <c r="BI60" s="176">
        <f>AY60+BD60</f>
        <v>-418120.58999999997</v>
      </c>
      <c r="BJ60" s="176"/>
      <c r="BK60" s="176"/>
      <c r="BL60" s="176"/>
      <c r="BM60" s="176"/>
      <c r="BN60" s="176"/>
      <c r="BO60" s="39"/>
      <c r="BP60" s="39"/>
      <c r="BQ60" s="39"/>
    </row>
    <row r="62" spans="1:79" ht="15.75" customHeight="1" x14ac:dyDescent="0.25">
      <c r="A62" s="102" t="s">
        <v>37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</row>
    <row r="63" spans="1:79" ht="15.75" customHeight="1" x14ac:dyDescent="0.25">
      <c r="A63" s="102" t="s">
        <v>55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</row>
    <row r="64" spans="1:79" ht="8.25" customHeight="1" x14ac:dyDescent="0.25"/>
    <row r="65" spans="1:79" ht="45" customHeight="1" x14ac:dyDescent="0.25">
      <c r="A65" s="108" t="s">
        <v>3</v>
      </c>
      <c r="B65" s="109"/>
      <c r="C65" s="108" t="s">
        <v>6</v>
      </c>
      <c r="D65" s="112"/>
      <c r="E65" s="112"/>
      <c r="F65" s="112"/>
      <c r="G65" s="112"/>
      <c r="H65" s="112"/>
      <c r="I65" s="109"/>
      <c r="J65" s="108" t="s">
        <v>5</v>
      </c>
      <c r="K65" s="112"/>
      <c r="L65" s="112"/>
      <c r="M65" s="112"/>
      <c r="N65" s="109"/>
      <c r="O65" s="108" t="s">
        <v>4</v>
      </c>
      <c r="P65" s="112"/>
      <c r="Q65" s="112"/>
      <c r="R65" s="112"/>
      <c r="S65" s="112"/>
      <c r="T65" s="112"/>
      <c r="U65" s="112"/>
      <c r="V65" s="112"/>
      <c r="W65" s="112"/>
      <c r="X65" s="109"/>
      <c r="Y65" s="98" t="s">
        <v>23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39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79" t="s">
        <v>0</v>
      </c>
      <c r="BD65" s="179"/>
      <c r="BE65" s="179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10"/>
      <c r="B66" s="111"/>
      <c r="C66" s="110"/>
      <c r="D66" s="113"/>
      <c r="E66" s="113"/>
      <c r="F66" s="113"/>
      <c r="G66" s="113"/>
      <c r="H66" s="113"/>
      <c r="I66" s="111"/>
      <c r="J66" s="110"/>
      <c r="K66" s="113"/>
      <c r="L66" s="113"/>
      <c r="M66" s="113"/>
      <c r="N66" s="111"/>
      <c r="O66" s="110"/>
      <c r="P66" s="113"/>
      <c r="Q66" s="113"/>
      <c r="R66" s="113"/>
      <c r="S66" s="113"/>
      <c r="T66" s="113"/>
      <c r="U66" s="113"/>
      <c r="V66" s="113"/>
      <c r="W66" s="113"/>
      <c r="X66" s="111"/>
      <c r="Y66" s="99" t="s">
        <v>2</v>
      </c>
      <c r="Z66" s="100"/>
      <c r="AA66" s="100"/>
      <c r="AB66" s="100"/>
      <c r="AC66" s="101"/>
      <c r="AD66" s="99" t="s">
        <v>1</v>
      </c>
      <c r="AE66" s="100"/>
      <c r="AF66" s="100"/>
      <c r="AG66" s="100"/>
      <c r="AH66" s="101"/>
      <c r="AI66" s="98" t="s">
        <v>24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24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24</v>
      </c>
      <c r="BN66" s="98"/>
      <c r="BO66" s="98"/>
      <c r="BP66" s="98"/>
      <c r="BQ66" s="98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98">
        <v>1</v>
      </c>
      <c r="B67" s="98"/>
      <c r="C67" s="98">
        <v>2</v>
      </c>
      <c r="D67" s="98"/>
      <c r="E67" s="98"/>
      <c r="F67" s="98"/>
      <c r="G67" s="98"/>
      <c r="H67" s="98"/>
      <c r="I67" s="98"/>
      <c r="J67" s="98">
        <v>3</v>
      </c>
      <c r="K67" s="98"/>
      <c r="L67" s="98"/>
      <c r="M67" s="98"/>
      <c r="N67" s="98"/>
      <c r="O67" s="98">
        <v>4</v>
      </c>
      <c r="P67" s="98"/>
      <c r="Q67" s="98"/>
      <c r="R67" s="98"/>
      <c r="S67" s="98"/>
      <c r="T67" s="98"/>
      <c r="U67" s="98"/>
      <c r="V67" s="98"/>
      <c r="W67" s="98"/>
      <c r="X67" s="98"/>
      <c r="Y67" s="98">
        <v>5</v>
      </c>
      <c r="Z67" s="98"/>
      <c r="AA67" s="98"/>
      <c r="AB67" s="98"/>
      <c r="AC67" s="98"/>
      <c r="AD67" s="98">
        <v>6</v>
      </c>
      <c r="AE67" s="98"/>
      <c r="AF67" s="98"/>
      <c r="AG67" s="98"/>
      <c r="AH67" s="98"/>
      <c r="AI67" s="98">
        <v>7</v>
      </c>
      <c r="AJ67" s="98"/>
      <c r="AK67" s="98"/>
      <c r="AL67" s="98"/>
      <c r="AM67" s="98"/>
      <c r="AN67" s="99">
        <v>8</v>
      </c>
      <c r="AO67" s="100"/>
      <c r="AP67" s="100"/>
      <c r="AQ67" s="100"/>
      <c r="AR67" s="101"/>
      <c r="AS67" s="99">
        <v>9</v>
      </c>
      <c r="AT67" s="100"/>
      <c r="AU67" s="100"/>
      <c r="AV67" s="100"/>
      <c r="AW67" s="101"/>
      <c r="AX67" s="99">
        <v>10</v>
      </c>
      <c r="AY67" s="100"/>
      <c r="AZ67" s="100"/>
      <c r="BA67" s="100"/>
      <c r="BB67" s="101"/>
      <c r="BC67" s="99">
        <v>11</v>
      </c>
      <c r="BD67" s="100"/>
      <c r="BE67" s="100"/>
      <c r="BF67" s="100"/>
      <c r="BG67" s="101"/>
      <c r="BH67" s="99">
        <v>12</v>
      </c>
      <c r="BI67" s="100"/>
      <c r="BJ67" s="100"/>
      <c r="BK67" s="100"/>
      <c r="BL67" s="101"/>
      <c r="BM67" s="99">
        <v>13</v>
      </c>
      <c r="BN67" s="100"/>
      <c r="BO67" s="100"/>
      <c r="BP67" s="100"/>
      <c r="BQ67" s="101"/>
      <c r="BR67" s="2"/>
      <c r="BS67" s="2"/>
      <c r="BT67" s="2"/>
      <c r="BU67" s="2"/>
      <c r="BV67" s="2"/>
      <c r="BW67" s="2"/>
      <c r="BX67" s="2"/>
      <c r="BY67" s="2"/>
      <c r="BZ67" s="9"/>
    </row>
    <row r="68" spans="1:79" s="38" customFormat="1" ht="15.6" x14ac:dyDescent="0.25">
      <c r="A68" s="89">
        <v>0</v>
      </c>
      <c r="B68" s="89"/>
      <c r="C68" s="93" t="s">
        <v>74</v>
      </c>
      <c r="D68" s="93"/>
      <c r="E68" s="93"/>
      <c r="F68" s="93"/>
      <c r="G68" s="93"/>
      <c r="H68" s="93"/>
      <c r="I68" s="93"/>
      <c r="J68" s="93" t="s">
        <v>75</v>
      </c>
      <c r="K68" s="93"/>
      <c r="L68" s="93"/>
      <c r="M68" s="93"/>
      <c r="N68" s="93"/>
      <c r="O68" s="93" t="s">
        <v>75</v>
      </c>
      <c r="P68" s="93"/>
      <c r="Q68" s="93"/>
      <c r="R68" s="93"/>
      <c r="S68" s="93"/>
      <c r="T68" s="93"/>
      <c r="U68" s="93"/>
      <c r="V68" s="93"/>
      <c r="W68" s="93"/>
      <c r="X68" s="93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40"/>
      <c r="BS68" s="40"/>
      <c r="BT68" s="40"/>
      <c r="BU68" s="40"/>
      <c r="BV68" s="40"/>
      <c r="BW68" s="40"/>
      <c r="BX68" s="40"/>
      <c r="BY68" s="40"/>
      <c r="BZ68" s="41"/>
      <c r="CA68" s="38" t="s">
        <v>22</v>
      </c>
    </row>
    <row r="69" spans="1:79" ht="27" customHeight="1" x14ac:dyDescent="0.25">
      <c r="A69" s="82">
        <v>0</v>
      </c>
      <c r="B69" s="82"/>
      <c r="C69" s="83" t="s">
        <v>192</v>
      </c>
      <c r="D69" s="84"/>
      <c r="E69" s="84"/>
      <c r="F69" s="84"/>
      <c r="G69" s="84"/>
      <c r="H69" s="84"/>
      <c r="I69" s="85"/>
      <c r="J69" s="78" t="s">
        <v>77</v>
      </c>
      <c r="K69" s="78"/>
      <c r="L69" s="78"/>
      <c r="M69" s="78"/>
      <c r="N69" s="78"/>
      <c r="O69" s="86" t="s">
        <v>193</v>
      </c>
      <c r="P69" s="87"/>
      <c r="Q69" s="87"/>
      <c r="R69" s="87"/>
      <c r="S69" s="87"/>
      <c r="T69" s="87"/>
      <c r="U69" s="87"/>
      <c r="V69" s="87"/>
      <c r="W69" s="87"/>
      <c r="X69" s="88"/>
      <c r="Y69" s="80">
        <v>7</v>
      </c>
      <c r="Z69" s="80"/>
      <c r="AA69" s="80"/>
      <c r="AB69" s="80"/>
      <c r="AC69" s="80"/>
      <c r="AD69" s="80">
        <v>0</v>
      </c>
      <c r="AE69" s="80"/>
      <c r="AF69" s="80"/>
      <c r="AG69" s="80"/>
      <c r="AH69" s="80"/>
      <c r="AI69" s="80">
        <f>Y69+AD69</f>
        <v>7</v>
      </c>
      <c r="AJ69" s="80"/>
      <c r="AK69" s="80"/>
      <c r="AL69" s="80"/>
      <c r="AM69" s="80"/>
      <c r="AN69" s="80">
        <v>7</v>
      </c>
      <c r="AO69" s="80"/>
      <c r="AP69" s="80"/>
      <c r="AQ69" s="80"/>
      <c r="AR69" s="80"/>
      <c r="AS69" s="80">
        <v>0</v>
      </c>
      <c r="AT69" s="80"/>
      <c r="AU69" s="80"/>
      <c r="AV69" s="80"/>
      <c r="AW69" s="80"/>
      <c r="AX69" s="80">
        <f>AN69+AS69</f>
        <v>7</v>
      </c>
      <c r="AY69" s="80"/>
      <c r="AZ69" s="80"/>
      <c r="BA69" s="80"/>
      <c r="BB69" s="80"/>
      <c r="BC69" s="80">
        <f t="shared" ref="BC69" si="0">AN69-Y69</f>
        <v>0</v>
      </c>
      <c r="BD69" s="80"/>
      <c r="BE69" s="80"/>
      <c r="BF69" s="80"/>
      <c r="BG69" s="80"/>
      <c r="BH69" s="80">
        <f t="shared" ref="BH69" si="1">AS69-AD69</f>
        <v>0</v>
      </c>
      <c r="BI69" s="80"/>
      <c r="BJ69" s="80"/>
      <c r="BK69" s="80"/>
      <c r="BL69" s="80"/>
      <c r="BM69" s="80">
        <f>BC69+BH69</f>
        <v>0</v>
      </c>
      <c r="BN69" s="80"/>
      <c r="BO69" s="80"/>
      <c r="BP69" s="80"/>
      <c r="BQ69" s="80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ht="39.6" customHeight="1" x14ac:dyDescent="0.25">
      <c r="A70" s="82">
        <v>0</v>
      </c>
      <c r="B70" s="82"/>
      <c r="C70" s="83" t="s">
        <v>76</v>
      </c>
      <c r="D70" s="84"/>
      <c r="E70" s="84"/>
      <c r="F70" s="84"/>
      <c r="G70" s="84"/>
      <c r="H70" s="84"/>
      <c r="I70" s="85"/>
      <c r="J70" s="78" t="s">
        <v>77</v>
      </c>
      <c r="K70" s="78"/>
      <c r="L70" s="78"/>
      <c r="M70" s="78"/>
      <c r="N70" s="78"/>
      <c r="O70" s="86" t="s">
        <v>78</v>
      </c>
      <c r="P70" s="87"/>
      <c r="Q70" s="87"/>
      <c r="R70" s="87"/>
      <c r="S70" s="87"/>
      <c r="T70" s="87"/>
      <c r="U70" s="87"/>
      <c r="V70" s="87"/>
      <c r="W70" s="87"/>
      <c r="X70" s="88"/>
      <c r="Y70" s="80">
        <v>96</v>
      </c>
      <c r="Z70" s="80"/>
      <c r="AA70" s="80"/>
      <c r="AB70" s="80"/>
      <c r="AC70" s="80"/>
      <c r="AD70" s="80">
        <v>0</v>
      </c>
      <c r="AE70" s="80"/>
      <c r="AF70" s="80"/>
      <c r="AG70" s="80"/>
      <c r="AH70" s="80"/>
      <c r="AI70" s="80">
        <f t="shared" ref="AI70:AI87" si="2">Y70+AD70</f>
        <v>96</v>
      </c>
      <c r="AJ70" s="80"/>
      <c r="AK70" s="80"/>
      <c r="AL70" s="80"/>
      <c r="AM70" s="80"/>
      <c r="AN70" s="80">
        <v>96</v>
      </c>
      <c r="AO70" s="80"/>
      <c r="AP70" s="80"/>
      <c r="AQ70" s="80"/>
      <c r="AR70" s="80"/>
      <c r="AS70" s="80">
        <v>0</v>
      </c>
      <c r="AT70" s="80"/>
      <c r="AU70" s="80"/>
      <c r="AV70" s="80"/>
      <c r="AW70" s="80"/>
      <c r="AX70" s="80">
        <f>AN70+AS70</f>
        <v>96</v>
      </c>
      <c r="AY70" s="80"/>
      <c r="AZ70" s="80"/>
      <c r="BA70" s="80"/>
      <c r="BB70" s="80"/>
      <c r="BC70" s="80">
        <f t="shared" ref="BC70:BC78" si="3">AN70-Y70</f>
        <v>0</v>
      </c>
      <c r="BD70" s="80"/>
      <c r="BE70" s="80"/>
      <c r="BF70" s="80"/>
      <c r="BG70" s="80"/>
      <c r="BH70" s="80">
        <f t="shared" ref="BH70:BH78" si="4">AS70-AD70</f>
        <v>0</v>
      </c>
      <c r="BI70" s="80"/>
      <c r="BJ70" s="80"/>
      <c r="BK70" s="80"/>
      <c r="BL70" s="80"/>
      <c r="BM70" s="80">
        <f>BC70+BH70</f>
        <v>0</v>
      </c>
      <c r="BN70" s="80"/>
      <c r="BO70" s="80"/>
      <c r="BP70" s="80"/>
      <c r="BQ70" s="8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80.400000000000006" customHeight="1" x14ac:dyDescent="0.25">
      <c r="A71" s="82">
        <v>0</v>
      </c>
      <c r="B71" s="82"/>
      <c r="C71" s="83" t="s">
        <v>79</v>
      </c>
      <c r="D71" s="84"/>
      <c r="E71" s="84"/>
      <c r="F71" s="84"/>
      <c r="G71" s="84"/>
      <c r="H71" s="84"/>
      <c r="I71" s="85"/>
      <c r="J71" s="78" t="s">
        <v>77</v>
      </c>
      <c r="K71" s="78"/>
      <c r="L71" s="78"/>
      <c r="M71" s="78"/>
      <c r="N71" s="78"/>
      <c r="O71" s="86" t="s">
        <v>113</v>
      </c>
      <c r="P71" s="87"/>
      <c r="Q71" s="87"/>
      <c r="R71" s="87"/>
      <c r="S71" s="87"/>
      <c r="T71" s="87"/>
      <c r="U71" s="87"/>
      <c r="V71" s="87"/>
      <c r="W71" s="87"/>
      <c r="X71" s="88"/>
      <c r="Y71" s="80">
        <v>40</v>
      </c>
      <c r="Z71" s="80"/>
      <c r="AA71" s="80"/>
      <c r="AB71" s="80"/>
      <c r="AC71" s="80"/>
      <c r="AD71" s="80">
        <v>0</v>
      </c>
      <c r="AE71" s="80"/>
      <c r="AF71" s="80"/>
      <c r="AG71" s="80"/>
      <c r="AH71" s="80"/>
      <c r="AI71" s="80">
        <f t="shared" si="2"/>
        <v>40</v>
      </c>
      <c r="AJ71" s="80"/>
      <c r="AK71" s="80"/>
      <c r="AL71" s="80"/>
      <c r="AM71" s="80"/>
      <c r="AN71" s="80">
        <v>41</v>
      </c>
      <c r="AO71" s="80"/>
      <c r="AP71" s="80"/>
      <c r="AQ71" s="80"/>
      <c r="AR71" s="80"/>
      <c r="AS71" s="80">
        <v>0</v>
      </c>
      <c r="AT71" s="80"/>
      <c r="AU71" s="80"/>
      <c r="AV71" s="80"/>
      <c r="AW71" s="80"/>
      <c r="AX71" s="80">
        <f t="shared" ref="AX71:AX87" si="5">AN71+AS71</f>
        <v>41</v>
      </c>
      <c r="AY71" s="80"/>
      <c r="AZ71" s="80"/>
      <c r="BA71" s="80"/>
      <c r="BB71" s="80"/>
      <c r="BC71" s="80">
        <f t="shared" si="3"/>
        <v>1</v>
      </c>
      <c r="BD71" s="80"/>
      <c r="BE71" s="80"/>
      <c r="BF71" s="80"/>
      <c r="BG71" s="80"/>
      <c r="BH71" s="80">
        <f t="shared" si="4"/>
        <v>0</v>
      </c>
      <c r="BI71" s="80"/>
      <c r="BJ71" s="80"/>
      <c r="BK71" s="80"/>
      <c r="BL71" s="80"/>
      <c r="BM71" s="80">
        <f t="shared" ref="BM71:BM87" si="6">BC71+BH71</f>
        <v>1</v>
      </c>
      <c r="BN71" s="80"/>
      <c r="BO71" s="80"/>
      <c r="BP71" s="80"/>
      <c r="BQ71" s="8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39.6" customHeight="1" x14ac:dyDescent="0.25">
      <c r="A72" s="82">
        <v>0</v>
      </c>
      <c r="B72" s="82"/>
      <c r="C72" s="83" t="s">
        <v>80</v>
      </c>
      <c r="D72" s="84"/>
      <c r="E72" s="84"/>
      <c r="F72" s="84"/>
      <c r="G72" s="84"/>
      <c r="H72" s="84"/>
      <c r="I72" s="85"/>
      <c r="J72" s="78" t="s">
        <v>77</v>
      </c>
      <c r="K72" s="78"/>
      <c r="L72" s="78"/>
      <c r="M72" s="78"/>
      <c r="N72" s="78"/>
      <c r="O72" s="86" t="s">
        <v>113</v>
      </c>
      <c r="P72" s="87"/>
      <c r="Q72" s="87"/>
      <c r="R72" s="87"/>
      <c r="S72" s="87"/>
      <c r="T72" s="87"/>
      <c r="U72" s="87"/>
      <c r="V72" s="87"/>
      <c r="W72" s="87"/>
      <c r="X72" s="88"/>
      <c r="Y72" s="80">
        <v>24</v>
      </c>
      <c r="Z72" s="80"/>
      <c r="AA72" s="80"/>
      <c r="AB72" s="80"/>
      <c r="AC72" s="80"/>
      <c r="AD72" s="80">
        <v>0</v>
      </c>
      <c r="AE72" s="80"/>
      <c r="AF72" s="80"/>
      <c r="AG72" s="80"/>
      <c r="AH72" s="80"/>
      <c r="AI72" s="80">
        <f t="shared" si="2"/>
        <v>24</v>
      </c>
      <c r="AJ72" s="80"/>
      <c r="AK72" s="80"/>
      <c r="AL72" s="80"/>
      <c r="AM72" s="80"/>
      <c r="AN72" s="80">
        <v>23</v>
      </c>
      <c r="AO72" s="80"/>
      <c r="AP72" s="80"/>
      <c r="AQ72" s="80"/>
      <c r="AR72" s="80"/>
      <c r="AS72" s="80">
        <v>0</v>
      </c>
      <c r="AT72" s="80"/>
      <c r="AU72" s="80"/>
      <c r="AV72" s="80"/>
      <c r="AW72" s="80"/>
      <c r="AX72" s="80">
        <f t="shared" si="5"/>
        <v>23</v>
      </c>
      <c r="AY72" s="80"/>
      <c r="AZ72" s="80"/>
      <c r="BA72" s="80"/>
      <c r="BB72" s="80"/>
      <c r="BC72" s="80">
        <f t="shared" si="3"/>
        <v>-1</v>
      </c>
      <c r="BD72" s="80"/>
      <c r="BE72" s="80"/>
      <c r="BF72" s="80"/>
      <c r="BG72" s="80"/>
      <c r="BH72" s="80">
        <f t="shared" si="4"/>
        <v>0</v>
      </c>
      <c r="BI72" s="80"/>
      <c r="BJ72" s="80"/>
      <c r="BK72" s="80"/>
      <c r="BL72" s="80"/>
      <c r="BM72" s="80">
        <f t="shared" si="6"/>
        <v>-1</v>
      </c>
      <c r="BN72" s="80"/>
      <c r="BO72" s="80"/>
      <c r="BP72" s="80"/>
      <c r="BQ72" s="8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39.6" customHeight="1" x14ac:dyDescent="0.25">
      <c r="A73" s="82">
        <v>0</v>
      </c>
      <c r="B73" s="82"/>
      <c r="C73" s="83" t="s">
        <v>81</v>
      </c>
      <c r="D73" s="84"/>
      <c r="E73" s="84"/>
      <c r="F73" s="84"/>
      <c r="G73" s="84"/>
      <c r="H73" s="84"/>
      <c r="I73" s="85"/>
      <c r="J73" s="78" t="s">
        <v>77</v>
      </c>
      <c r="K73" s="78"/>
      <c r="L73" s="78"/>
      <c r="M73" s="78"/>
      <c r="N73" s="78"/>
      <c r="O73" s="86" t="s">
        <v>113</v>
      </c>
      <c r="P73" s="87"/>
      <c r="Q73" s="87"/>
      <c r="R73" s="87"/>
      <c r="S73" s="87"/>
      <c r="T73" s="87"/>
      <c r="U73" s="87"/>
      <c r="V73" s="87"/>
      <c r="W73" s="87"/>
      <c r="X73" s="88"/>
      <c r="Y73" s="80">
        <v>41</v>
      </c>
      <c r="Z73" s="80"/>
      <c r="AA73" s="80"/>
      <c r="AB73" s="80"/>
      <c r="AC73" s="80"/>
      <c r="AD73" s="80">
        <v>0</v>
      </c>
      <c r="AE73" s="80"/>
      <c r="AF73" s="80"/>
      <c r="AG73" s="80"/>
      <c r="AH73" s="80"/>
      <c r="AI73" s="80">
        <f t="shared" si="2"/>
        <v>41</v>
      </c>
      <c r="AJ73" s="80"/>
      <c r="AK73" s="80"/>
      <c r="AL73" s="80"/>
      <c r="AM73" s="80"/>
      <c r="AN73" s="80">
        <v>41</v>
      </c>
      <c r="AO73" s="80"/>
      <c r="AP73" s="80"/>
      <c r="AQ73" s="80"/>
      <c r="AR73" s="80"/>
      <c r="AS73" s="80">
        <v>0</v>
      </c>
      <c r="AT73" s="80"/>
      <c r="AU73" s="80"/>
      <c r="AV73" s="80"/>
      <c r="AW73" s="80"/>
      <c r="AX73" s="80">
        <f t="shared" si="5"/>
        <v>41</v>
      </c>
      <c r="AY73" s="80"/>
      <c r="AZ73" s="80"/>
      <c r="BA73" s="80"/>
      <c r="BB73" s="80"/>
      <c r="BC73" s="80">
        <f t="shared" si="3"/>
        <v>0</v>
      </c>
      <c r="BD73" s="80"/>
      <c r="BE73" s="80"/>
      <c r="BF73" s="80"/>
      <c r="BG73" s="80"/>
      <c r="BH73" s="80">
        <f t="shared" si="4"/>
        <v>0</v>
      </c>
      <c r="BI73" s="80"/>
      <c r="BJ73" s="80"/>
      <c r="BK73" s="80"/>
      <c r="BL73" s="80"/>
      <c r="BM73" s="80">
        <f t="shared" si="6"/>
        <v>0</v>
      </c>
      <c r="BN73" s="80"/>
      <c r="BO73" s="80"/>
      <c r="BP73" s="80"/>
      <c r="BQ73" s="8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39.6" customHeight="1" x14ac:dyDescent="0.25">
      <c r="A74" s="82">
        <v>0</v>
      </c>
      <c r="B74" s="82"/>
      <c r="C74" s="83" t="s">
        <v>82</v>
      </c>
      <c r="D74" s="84"/>
      <c r="E74" s="84"/>
      <c r="F74" s="84"/>
      <c r="G74" s="84"/>
      <c r="H74" s="84"/>
      <c r="I74" s="85"/>
      <c r="J74" s="78" t="s">
        <v>83</v>
      </c>
      <c r="K74" s="78"/>
      <c r="L74" s="78"/>
      <c r="M74" s="78"/>
      <c r="N74" s="78"/>
      <c r="O74" s="86" t="s">
        <v>113</v>
      </c>
      <c r="P74" s="87"/>
      <c r="Q74" s="87"/>
      <c r="R74" s="87"/>
      <c r="S74" s="87"/>
      <c r="T74" s="87"/>
      <c r="U74" s="87"/>
      <c r="V74" s="87"/>
      <c r="W74" s="87"/>
      <c r="X74" s="88"/>
      <c r="Y74" s="80">
        <v>201</v>
      </c>
      <c r="Z74" s="80"/>
      <c r="AA74" s="80"/>
      <c r="AB74" s="80"/>
      <c r="AC74" s="80"/>
      <c r="AD74" s="80">
        <v>0</v>
      </c>
      <c r="AE74" s="80"/>
      <c r="AF74" s="80"/>
      <c r="AG74" s="80"/>
      <c r="AH74" s="80"/>
      <c r="AI74" s="80">
        <f t="shared" si="2"/>
        <v>201</v>
      </c>
      <c r="AJ74" s="80"/>
      <c r="AK74" s="80"/>
      <c r="AL74" s="80"/>
      <c r="AM74" s="80"/>
      <c r="AN74" s="80">
        <f>AN70+AN71+AN72+AN73</f>
        <v>201</v>
      </c>
      <c r="AO74" s="80"/>
      <c r="AP74" s="80"/>
      <c r="AQ74" s="80"/>
      <c r="AR74" s="80"/>
      <c r="AS74" s="80">
        <v>0</v>
      </c>
      <c r="AT74" s="80"/>
      <c r="AU74" s="80"/>
      <c r="AV74" s="80"/>
      <c r="AW74" s="80"/>
      <c r="AX74" s="80">
        <f t="shared" ref="AX74" si="7">AN74+AS74</f>
        <v>201</v>
      </c>
      <c r="AY74" s="80"/>
      <c r="AZ74" s="80"/>
      <c r="BA74" s="80"/>
      <c r="BB74" s="80"/>
      <c r="BC74" s="80">
        <f t="shared" ref="BC74" si="8">AN74-Y74</f>
        <v>0</v>
      </c>
      <c r="BD74" s="80"/>
      <c r="BE74" s="80"/>
      <c r="BF74" s="80"/>
      <c r="BG74" s="80"/>
      <c r="BH74" s="80">
        <f t="shared" ref="BH74" si="9">AS74-AD74</f>
        <v>0</v>
      </c>
      <c r="BI74" s="80"/>
      <c r="BJ74" s="80"/>
      <c r="BK74" s="80"/>
      <c r="BL74" s="80"/>
      <c r="BM74" s="80">
        <f t="shared" ref="BM74" si="10">BC74+BH74</f>
        <v>0</v>
      </c>
      <c r="BN74" s="80"/>
      <c r="BO74" s="80"/>
      <c r="BP74" s="80"/>
      <c r="BQ74" s="8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9.6" customHeight="1" x14ac:dyDescent="0.25">
      <c r="A75" s="82">
        <v>0</v>
      </c>
      <c r="B75" s="82"/>
      <c r="C75" s="83" t="s">
        <v>202</v>
      </c>
      <c r="D75" s="84"/>
      <c r="E75" s="84"/>
      <c r="F75" s="84"/>
      <c r="G75" s="84"/>
      <c r="H75" s="84"/>
      <c r="I75" s="85"/>
      <c r="J75" s="78" t="s">
        <v>77</v>
      </c>
      <c r="K75" s="78"/>
      <c r="L75" s="78"/>
      <c r="M75" s="78"/>
      <c r="N75" s="78"/>
      <c r="O75" s="86" t="s">
        <v>203</v>
      </c>
      <c r="P75" s="87"/>
      <c r="Q75" s="87"/>
      <c r="R75" s="87"/>
      <c r="S75" s="87"/>
      <c r="T75" s="87"/>
      <c r="U75" s="87"/>
      <c r="V75" s="87"/>
      <c r="W75" s="87"/>
      <c r="X75" s="88"/>
      <c r="Y75" s="80">
        <v>0</v>
      </c>
      <c r="Z75" s="80"/>
      <c r="AA75" s="80"/>
      <c r="AB75" s="80"/>
      <c r="AC75" s="80"/>
      <c r="AD75" s="80">
        <v>1</v>
      </c>
      <c r="AE75" s="80"/>
      <c r="AF75" s="80"/>
      <c r="AG75" s="80"/>
      <c r="AH75" s="80"/>
      <c r="AI75" s="80">
        <f t="shared" si="2"/>
        <v>1</v>
      </c>
      <c r="AJ75" s="80"/>
      <c r="AK75" s="80"/>
      <c r="AL75" s="80"/>
      <c r="AM75" s="80"/>
      <c r="AN75" s="80">
        <v>0</v>
      </c>
      <c r="AO75" s="80"/>
      <c r="AP75" s="80"/>
      <c r="AQ75" s="80"/>
      <c r="AR75" s="80"/>
      <c r="AS75" s="80">
        <v>1</v>
      </c>
      <c r="AT75" s="80"/>
      <c r="AU75" s="80"/>
      <c r="AV75" s="80"/>
      <c r="AW75" s="80"/>
      <c r="AX75" s="80">
        <f t="shared" si="5"/>
        <v>1</v>
      </c>
      <c r="AY75" s="80"/>
      <c r="AZ75" s="80"/>
      <c r="BA75" s="80"/>
      <c r="BB75" s="80"/>
      <c r="BC75" s="80">
        <f t="shared" si="3"/>
        <v>0</v>
      </c>
      <c r="BD75" s="80"/>
      <c r="BE75" s="80"/>
      <c r="BF75" s="80"/>
      <c r="BG75" s="80"/>
      <c r="BH75" s="80">
        <f t="shared" si="4"/>
        <v>0</v>
      </c>
      <c r="BI75" s="80"/>
      <c r="BJ75" s="80"/>
      <c r="BK75" s="80"/>
      <c r="BL75" s="80"/>
      <c r="BM75" s="80">
        <f t="shared" si="6"/>
        <v>0</v>
      </c>
      <c r="BN75" s="80"/>
      <c r="BO75" s="80"/>
      <c r="BP75" s="80"/>
      <c r="BQ75" s="8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38" customFormat="1" ht="53.4" customHeight="1" x14ac:dyDescent="0.25">
      <c r="A76" s="89">
        <v>0</v>
      </c>
      <c r="B76" s="89"/>
      <c r="C76" s="90" t="s">
        <v>84</v>
      </c>
      <c r="D76" s="91"/>
      <c r="E76" s="91"/>
      <c r="F76" s="91"/>
      <c r="G76" s="91"/>
      <c r="H76" s="91"/>
      <c r="I76" s="92"/>
      <c r="J76" s="93" t="s">
        <v>83</v>
      </c>
      <c r="K76" s="93"/>
      <c r="L76" s="93"/>
      <c r="M76" s="93"/>
      <c r="N76" s="93"/>
      <c r="O76" s="86" t="s">
        <v>114</v>
      </c>
      <c r="P76" s="87"/>
      <c r="Q76" s="87"/>
      <c r="R76" s="87"/>
      <c r="S76" s="87"/>
      <c r="T76" s="87"/>
      <c r="U76" s="87"/>
      <c r="V76" s="87"/>
      <c r="W76" s="87"/>
      <c r="X76" s="88"/>
      <c r="Y76" s="81">
        <v>160</v>
      </c>
      <c r="Z76" s="81"/>
      <c r="AA76" s="81"/>
      <c r="AB76" s="81"/>
      <c r="AC76" s="81"/>
      <c r="AD76" s="81">
        <v>0</v>
      </c>
      <c r="AE76" s="81"/>
      <c r="AF76" s="81"/>
      <c r="AG76" s="81"/>
      <c r="AH76" s="81"/>
      <c r="AI76" s="81">
        <f t="shared" si="2"/>
        <v>160</v>
      </c>
      <c r="AJ76" s="81"/>
      <c r="AK76" s="81"/>
      <c r="AL76" s="81"/>
      <c r="AM76" s="81"/>
      <c r="AN76" s="81">
        <f>AN77+AN78</f>
        <v>146</v>
      </c>
      <c r="AO76" s="81"/>
      <c r="AP76" s="81"/>
      <c r="AQ76" s="81"/>
      <c r="AR76" s="81"/>
      <c r="AS76" s="81">
        <v>0</v>
      </c>
      <c r="AT76" s="81"/>
      <c r="AU76" s="81"/>
      <c r="AV76" s="81"/>
      <c r="AW76" s="81"/>
      <c r="AX76" s="81">
        <f t="shared" si="5"/>
        <v>146</v>
      </c>
      <c r="AY76" s="81"/>
      <c r="AZ76" s="81"/>
      <c r="BA76" s="81"/>
      <c r="BB76" s="81"/>
      <c r="BC76" s="81">
        <f t="shared" si="3"/>
        <v>-14</v>
      </c>
      <c r="BD76" s="81"/>
      <c r="BE76" s="81"/>
      <c r="BF76" s="81"/>
      <c r="BG76" s="81"/>
      <c r="BH76" s="81">
        <f t="shared" si="4"/>
        <v>0</v>
      </c>
      <c r="BI76" s="81"/>
      <c r="BJ76" s="81"/>
      <c r="BK76" s="81"/>
      <c r="BL76" s="81"/>
      <c r="BM76" s="81">
        <f t="shared" si="6"/>
        <v>-14</v>
      </c>
      <c r="BN76" s="81"/>
      <c r="BO76" s="81"/>
      <c r="BP76" s="81"/>
      <c r="BQ76" s="81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9" ht="15.6" customHeight="1" x14ac:dyDescent="0.25">
      <c r="A77" s="82">
        <v>0</v>
      </c>
      <c r="B77" s="82"/>
      <c r="C77" s="83" t="s">
        <v>85</v>
      </c>
      <c r="D77" s="84"/>
      <c r="E77" s="84"/>
      <c r="F77" s="84"/>
      <c r="G77" s="84"/>
      <c r="H77" s="84"/>
      <c r="I77" s="85"/>
      <c r="J77" s="78" t="s">
        <v>83</v>
      </c>
      <c r="K77" s="78"/>
      <c r="L77" s="78"/>
      <c r="M77" s="78"/>
      <c r="N77" s="78"/>
      <c r="O77" s="86" t="s">
        <v>114</v>
      </c>
      <c r="P77" s="87"/>
      <c r="Q77" s="87"/>
      <c r="R77" s="87"/>
      <c r="S77" s="87"/>
      <c r="T77" s="87"/>
      <c r="U77" s="87"/>
      <c r="V77" s="87"/>
      <c r="W77" s="87"/>
      <c r="X77" s="88"/>
      <c r="Y77" s="80">
        <v>56</v>
      </c>
      <c r="Z77" s="80"/>
      <c r="AA77" s="80"/>
      <c r="AB77" s="80"/>
      <c r="AC77" s="80"/>
      <c r="AD77" s="80">
        <v>0</v>
      </c>
      <c r="AE77" s="80"/>
      <c r="AF77" s="80"/>
      <c r="AG77" s="80"/>
      <c r="AH77" s="80"/>
      <c r="AI77" s="80">
        <f t="shared" si="2"/>
        <v>56</v>
      </c>
      <c r="AJ77" s="80"/>
      <c r="AK77" s="80"/>
      <c r="AL77" s="80"/>
      <c r="AM77" s="80"/>
      <c r="AN77" s="80">
        <v>45</v>
      </c>
      <c r="AO77" s="80"/>
      <c r="AP77" s="80"/>
      <c r="AQ77" s="80"/>
      <c r="AR77" s="80"/>
      <c r="AS77" s="80">
        <v>0</v>
      </c>
      <c r="AT77" s="80"/>
      <c r="AU77" s="80"/>
      <c r="AV77" s="80"/>
      <c r="AW77" s="80"/>
      <c r="AX77" s="80">
        <f t="shared" si="5"/>
        <v>45</v>
      </c>
      <c r="AY77" s="80"/>
      <c r="AZ77" s="80"/>
      <c r="BA77" s="80"/>
      <c r="BB77" s="80"/>
      <c r="BC77" s="80">
        <f t="shared" si="3"/>
        <v>-11</v>
      </c>
      <c r="BD77" s="80"/>
      <c r="BE77" s="80"/>
      <c r="BF77" s="80"/>
      <c r="BG77" s="80"/>
      <c r="BH77" s="80">
        <f t="shared" si="4"/>
        <v>0</v>
      </c>
      <c r="BI77" s="80"/>
      <c r="BJ77" s="80"/>
      <c r="BK77" s="80"/>
      <c r="BL77" s="80"/>
      <c r="BM77" s="80">
        <f t="shared" si="6"/>
        <v>-11</v>
      </c>
      <c r="BN77" s="80"/>
      <c r="BO77" s="80"/>
      <c r="BP77" s="80"/>
      <c r="BQ77" s="8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6" customHeight="1" x14ac:dyDescent="0.25">
      <c r="A78" s="82">
        <v>0</v>
      </c>
      <c r="B78" s="82"/>
      <c r="C78" s="83" t="s">
        <v>86</v>
      </c>
      <c r="D78" s="84"/>
      <c r="E78" s="84"/>
      <c r="F78" s="84"/>
      <c r="G78" s="84"/>
      <c r="H78" s="84"/>
      <c r="I78" s="85"/>
      <c r="J78" s="78" t="s">
        <v>83</v>
      </c>
      <c r="K78" s="78"/>
      <c r="L78" s="78"/>
      <c r="M78" s="78"/>
      <c r="N78" s="78"/>
      <c r="O78" s="86" t="s">
        <v>114</v>
      </c>
      <c r="P78" s="87"/>
      <c r="Q78" s="87"/>
      <c r="R78" s="87"/>
      <c r="S78" s="87"/>
      <c r="T78" s="87"/>
      <c r="U78" s="87"/>
      <c r="V78" s="87"/>
      <c r="W78" s="87"/>
      <c r="X78" s="88"/>
      <c r="Y78" s="80">
        <v>104</v>
      </c>
      <c r="Z78" s="80"/>
      <c r="AA78" s="80"/>
      <c r="AB78" s="80"/>
      <c r="AC78" s="80"/>
      <c r="AD78" s="80">
        <v>0</v>
      </c>
      <c r="AE78" s="80"/>
      <c r="AF78" s="80"/>
      <c r="AG78" s="80"/>
      <c r="AH78" s="80"/>
      <c r="AI78" s="80">
        <f t="shared" si="2"/>
        <v>104</v>
      </c>
      <c r="AJ78" s="80"/>
      <c r="AK78" s="80"/>
      <c r="AL78" s="80"/>
      <c r="AM78" s="80"/>
      <c r="AN78" s="80">
        <v>101</v>
      </c>
      <c r="AO78" s="80"/>
      <c r="AP78" s="80"/>
      <c r="AQ78" s="80"/>
      <c r="AR78" s="80"/>
      <c r="AS78" s="80">
        <v>0</v>
      </c>
      <c r="AT78" s="80"/>
      <c r="AU78" s="80"/>
      <c r="AV78" s="80"/>
      <c r="AW78" s="80"/>
      <c r="AX78" s="80">
        <f t="shared" si="5"/>
        <v>101</v>
      </c>
      <c r="AY78" s="80"/>
      <c r="AZ78" s="80"/>
      <c r="BA78" s="80"/>
      <c r="BB78" s="80"/>
      <c r="BC78" s="80">
        <f t="shared" si="3"/>
        <v>-3</v>
      </c>
      <c r="BD78" s="80"/>
      <c r="BE78" s="80"/>
      <c r="BF78" s="80"/>
      <c r="BG78" s="80"/>
      <c r="BH78" s="80">
        <f t="shared" si="4"/>
        <v>0</v>
      </c>
      <c r="BI78" s="80"/>
      <c r="BJ78" s="80"/>
      <c r="BK78" s="80"/>
      <c r="BL78" s="80"/>
      <c r="BM78" s="80">
        <f t="shared" si="6"/>
        <v>-3</v>
      </c>
      <c r="BN78" s="80"/>
      <c r="BO78" s="80"/>
      <c r="BP78" s="80"/>
      <c r="BQ78" s="8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38" customFormat="1" ht="15.6" x14ac:dyDescent="0.25">
      <c r="A79" s="89">
        <v>0</v>
      </c>
      <c r="B79" s="89"/>
      <c r="C79" s="90" t="s">
        <v>87</v>
      </c>
      <c r="D79" s="91"/>
      <c r="E79" s="91"/>
      <c r="F79" s="91"/>
      <c r="G79" s="91"/>
      <c r="H79" s="91"/>
      <c r="I79" s="92"/>
      <c r="J79" s="93" t="s">
        <v>75</v>
      </c>
      <c r="K79" s="93"/>
      <c r="L79" s="93"/>
      <c r="M79" s="93"/>
      <c r="N79" s="93"/>
      <c r="O79" s="94" t="s">
        <v>75</v>
      </c>
      <c r="P79" s="95"/>
      <c r="Q79" s="95"/>
      <c r="R79" s="95"/>
      <c r="S79" s="95"/>
      <c r="T79" s="95"/>
      <c r="U79" s="95"/>
      <c r="V79" s="95"/>
      <c r="W79" s="95"/>
      <c r="X79" s="96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0"/>
      <c r="AJ79" s="80"/>
      <c r="AK79" s="80"/>
      <c r="AL79" s="80"/>
      <c r="AM79" s="80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0"/>
      <c r="AY79" s="80"/>
      <c r="AZ79" s="80"/>
      <c r="BA79" s="80"/>
      <c r="BB79" s="80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0" t="s">
        <v>116</v>
      </c>
      <c r="BN79" s="80"/>
      <c r="BO79" s="80"/>
      <c r="BP79" s="80"/>
      <c r="BQ79" s="8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9" s="38" customFormat="1" ht="66" customHeight="1" x14ac:dyDescent="0.25">
      <c r="A80" s="89">
        <v>0</v>
      </c>
      <c r="B80" s="89"/>
      <c r="C80" s="90" t="s">
        <v>88</v>
      </c>
      <c r="D80" s="91"/>
      <c r="E80" s="91"/>
      <c r="F80" s="91"/>
      <c r="G80" s="91"/>
      <c r="H80" s="91"/>
      <c r="I80" s="92"/>
      <c r="J80" s="93" t="s">
        <v>83</v>
      </c>
      <c r="K80" s="93"/>
      <c r="L80" s="93"/>
      <c r="M80" s="93"/>
      <c r="N80" s="93"/>
      <c r="O80" s="94"/>
      <c r="P80" s="95"/>
      <c r="Q80" s="95"/>
      <c r="R80" s="95"/>
      <c r="S80" s="95"/>
      <c r="T80" s="95"/>
      <c r="U80" s="95"/>
      <c r="V80" s="95"/>
      <c r="W80" s="95"/>
      <c r="X80" s="96"/>
      <c r="Y80" s="81">
        <v>4095</v>
      </c>
      <c r="Z80" s="81"/>
      <c r="AA80" s="81"/>
      <c r="AB80" s="81"/>
      <c r="AC80" s="81"/>
      <c r="AD80" s="81">
        <v>0</v>
      </c>
      <c r="AE80" s="81"/>
      <c r="AF80" s="81"/>
      <c r="AG80" s="81"/>
      <c r="AH80" s="81"/>
      <c r="AI80" s="81">
        <f t="shared" si="2"/>
        <v>4095</v>
      </c>
      <c r="AJ80" s="81"/>
      <c r="AK80" s="81"/>
      <c r="AL80" s="81"/>
      <c r="AM80" s="81"/>
      <c r="AN80" s="81">
        <f>AN81+AN82</f>
        <v>4017</v>
      </c>
      <c r="AO80" s="81"/>
      <c r="AP80" s="81"/>
      <c r="AQ80" s="81"/>
      <c r="AR80" s="81"/>
      <c r="AS80" s="81">
        <v>0</v>
      </c>
      <c r="AT80" s="81"/>
      <c r="AU80" s="81"/>
      <c r="AV80" s="81"/>
      <c r="AW80" s="81"/>
      <c r="AX80" s="81">
        <f t="shared" si="5"/>
        <v>4017</v>
      </c>
      <c r="AY80" s="81"/>
      <c r="AZ80" s="81"/>
      <c r="BA80" s="81"/>
      <c r="BB80" s="81"/>
      <c r="BC80" s="81">
        <f>AN80-Y80</f>
        <v>-78</v>
      </c>
      <c r="BD80" s="81"/>
      <c r="BE80" s="81"/>
      <c r="BF80" s="81"/>
      <c r="BG80" s="81"/>
      <c r="BH80" s="81">
        <f>AS80-AD80</f>
        <v>0</v>
      </c>
      <c r="BI80" s="81"/>
      <c r="BJ80" s="81"/>
      <c r="BK80" s="81"/>
      <c r="BL80" s="81"/>
      <c r="BM80" s="81">
        <f t="shared" si="6"/>
        <v>-78</v>
      </c>
      <c r="BN80" s="81"/>
      <c r="BO80" s="81"/>
      <c r="BP80" s="81"/>
      <c r="BQ80" s="81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5.6" x14ac:dyDescent="0.25">
      <c r="A81" s="82">
        <v>0</v>
      </c>
      <c r="B81" s="82"/>
      <c r="C81" s="83" t="s">
        <v>89</v>
      </c>
      <c r="D81" s="84"/>
      <c r="E81" s="84"/>
      <c r="F81" s="84"/>
      <c r="G81" s="84"/>
      <c r="H81" s="84"/>
      <c r="I81" s="85"/>
      <c r="J81" s="78" t="s">
        <v>83</v>
      </c>
      <c r="K81" s="78"/>
      <c r="L81" s="78"/>
      <c r="M81" s="78"/>
      <c r="N81" s="78"/>
      <c r="O81" s="86" t="s">
        <v>115</v>
      </c>
      <c r="P81" s="87"/>
      <c r="Q81" s="87"/>
      <c r="R81" s="87"/>
      <c r="S81" s="87"/>
      <c r="T81" s="87"/>
      <c r="U81" s="87"/>
      <c r="V81" s="87"/>
      <c r="W81" s="87"/>
      <c r="X81" s="88"/>
      <c r="Y81" s="80">
        <v>1530</v>
      </c>
      <c r="Z81" s="80"/>
      <c r="AA81" s="80"/>
      <c r="AB81" s="80"/>
      <c r="AC81" s="80"/>
      <c r="AD81" s="80">
        <v>0</v>
      </c>
      <c r="AE81" s="80"/>
      <c r="AF81" s="80"/>
      <c r="AG81" s="80"/>
      <c r="AH81" s="80"/>
      <c r="AI81" s="80">
        <f t="shared" si="2"/>
        <v>1530</v>
      </c>
      <c r="AJ81" s="80"/>
      <c r="AK81" s="80"/>
      <c r="AL81" s="80"/>
      <c r="AM81" s="80"/>
      <c r="AN81" s="80">
        <v>1472</v>
      </c>
      <c r="AO81" s="80"/>
      <c r="AP81" s="80"/>
      <c r="AQ81" s="80"/>
      <c r="AR81" s="80"/>
      <c r="AS81" s="80">
        <v>0</v>
      </c>
      <c r="AT81" s="80"/>
      <c r="AU81" s="80"/>
      <c r="AV81" s="80"/>
      <c r="AW81" s="80"/>
      <c r="AX81" s="80">
        <f t="shared" si="5"/>
        <v>1472</v>
      </c>
      <c r="AY81" s="80"/>
      <c r="AZ81" s="80"/>
      <c r="BA81" s="80"/>
      <c r="BB81" s="80"/>
      <c r="BC81" s="80">
        <f>AN81-Y81</f>
        <v>-58</v>
      </c>
      <c r="BD81" s="80"/>
      <c r="BE81" s="80"/>
      <c r="BF81" s="80"/>
      <c r="BG81" s="80"/>
      <c r="BH81" s="80">
        <f>AS81-AD81</f>
        <v>0</v>
      </c>
      <c r="BI81" s="80"/>
      <c r="BJ81" s="80"/>
      <c r="BK81" s="80"/>
      <c r="BL81" s="80"/>
      <c r="BM81" s="80">
        <f t="shared" si="6"/>
        <v>-58</v>
      </c>
      <c r="BN81" s="80"/>
      <c r="BO81" s="80"/>
      <c r="BP81" s="80"/>
      <c r="BQ81" s="8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6" x14ac:dyDescent="0.25">
      <c r="A82" s="82">
        <v>0</v>
      </c>
      <c r="B82" s="82"/>
      <c r="C82" s="83" t="s">
        <v>117</v>
      </c>
      <c r="D82" s="84"/>
      <c r="E82" s="84"/>
      <c r="F82" s="84"/>
      <c r="G82" s="84"/>
      <c r="H82" s="84"/>
      <c r="I82" s="85"/>
      <c r="J82" s="78" t="s">
        <v>83</v>
      </c>
      <c r="K82" s="78"/>
      <c r="L82" s="78"/>
      <c r="M82" s="78"/>
      <c r="N82" s="78"/>
      <c r="O82" s="86" t="s">
        <v>115</v>
      </c>
      <c r="P82" s="87"/>
      <c r="Q82" s="87"/>
      <c r="R82" s="87"/>
      <c r="S82" s="87"/>
      <c r="T82" s="87"/>
      <c r="U82" s="87"/>
      <c r="V82" s="87"/>
      <c r="W82" s="87"/>
      <c r="X82" s="88"/>
      <c r="Y82" s="80">
        <v>2565</v>
      </c>
      <c r="Z82" s="80"/>
      <c r="AA82" s="80"/>
      <c r="AB82" s="80"/>
      <c r="AC82" s="80"/>
      <c r="AD82" s="80">
        <v>0</v>
      </c>
      <c r="AE82" s="80"/>
      <c r="AF82" s="80"/>
      <c r="AG82" s="80"/>
      <c r="AH82" s="80"/>
      <c r="AI82" s="80">
        <f t="shared" si="2"/>
        <v>2565</v>
      </c>
      <c r="AJ82" s="80"/>
      <c r="AK82" s="80"/>
      <c r="AL82" s="80"/>
      <c r="AM82" s="80"/>
      <c r="AN82" s="80">
        <v>2545</v>
      </c>
      <c r="AO82" s="80"/>
      <c r="AP82" s="80"/>
      <c r="AQ82" s="80"/>
      <c r="AR82" s="80"/>
      <c r="AS82" s="80">
        <v>0</v>
      </c>
      <c r="AT82" s="80"/>
      <c r="AU82" s="80"/>
      <c r="AV82" s="80"/>
      <c r="AW82" s="80"/>
      <c r="AX82" s="80">
        <f t="shared" si="5"/>
        <v>2545</v>
      </c>
      <c r="AY82" s="80"/>
      <c r="AZ82" s="80"/>
      <c r="BA82" s="80"/>
      <c r="BB82" s="80"/>
      <c r="BC82" s="80">
        <f>AN82-Y82</f>
        <v>-20</v>
      </c>
      <c r="BD82" s="80"/>
      <c r="BE82" s="80"/>
      <c r="BF82" s="80"/>
      <c r="BG82" s="80"/>
      <c r="BH82" s="80">
        <f>AS82-AD82</f>
        <v>0</v>
      </c>
      <c r="BI82" s="80"/>
      <c r="BJ82" s="80"/>
      <c r="BK82" s="80"/>
      <c r="BL82" s="80"/>
      <c r="BM82" s="80">
        <f t="shared" si="6"/>
        <v>-20</v>
      </c>
      <c r="BN82" s="80"/>
      <c r="BO82" s="80"/>
      <c r="BP82" s="80"/>
      <c r="BQ82" s="8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38" customFormat="1" ht="15.6" x14ac:dyDescent="0.25">
      <c r="A83" s="89">
        <v>0</v>
      </c>
      <c r="B83" s="89"/>
      <c r="C83" s="90" t="s">
        <v>90</v>
      </c>
      <c r="D83" s="91"/>
      <c r="E83" s="91"/>
      <c r="F83" s="91"/>
      <c r="G83" s="91"/>
      <c r="H83" s="91"/>
      <c r="I83" s="92"/>
      <c r="J83" s="93" t="s">
        <v>75</v>
      </c>
      <c r="K83" s="93"/>
      <c r="L83" s="93"/>
      <c r="M83" s="93"/>
      <c r="N83" s="93"/>
      <c r="O83" s="94" t="s">
        <v>75</v>
      </c>
      <c r="P83" s="95"/>
      <c r="Q83" s="95"/>
      <c r="R83" s="95"/>
      <c r="S83" s="95"/>
      <c r="T83" s="95"/>
      <c r="U83" s="95"/>
      <c r="V83" s="95"/>
      <c r="W83" s="95"/>
      <c r="X83" s="96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0"/>
      <c r="AJ83" s="80"/>
      <c r="AK83" s="80"/>
      <c r="AL83" s="80"/>
      <c r="AM83" s="80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0"/>
      <c r="AY83" s="80"/>
      <c r="AZ83" s="80"/>
      <c r="BA83" s="80"/>
      <c r="BB83" s="80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0"/>
      <c r="BN83" s="80"/>
      <c r="BO83" s="80"/>
      <c r="BP83" s="80"/>
      <c r="BQ83" s="80"/>
      <c r="BR83" s="40"/>
      <c r="BS83" s="40"/>
      <c r="BT83" s="40"/>
      <c r="BU83" s="40"/>
      <c r="BV83" s="40"/>
      <c r="BW83" s="40"/>
      <c r="BX83" s="40"/>
      <c r="BY83" s="40"/>
      <c r="BZ83" s="41"/>
    </row>
    <row r="84" spans="1:78" ht="39.6" customHeight="1" x14ac:dyDescent="0.25">
      <c r="A84" s="82">
        <v>0</v>
      </c>
      <c r="B84" s="82"/>
      <c r="C84" s="83" t="s">
        <v>91</v>
      </c>
      <c r="D84" s="84"/>
      <c r="E84" s="84"/>
      <c r="F84" s="84"/>
      <c r="G84" s="84"/>
      <c r="H84" s="84"/>
      <c r="I84" s="85"/>
      <c r="J84" s="78" t="s">
        <v>92</v>
      </c>
      <c r="K84" s="78"/>
      <c r="L84" s="78"/>
      <c r="M84" s="78"/>
      <c r="N84" s="78"/>
      <c r="O84" s="86" t="s">
        <v>93</v>
      </c>
      <c r="P84" s="87"/>
      <c r="Q84" s="87"/>
      <c r="R84" s="87"/>
      <c r="S84" s="87"/>
      <c r="T84" s="87"/>
      <c r="U84" s="87"/>
      <c r="V84" s="87"/>
      <c r="W84" s="87"/>
      <c r="X84" s="88"/>
      <c r="Y84" s="80">
        <f>AA44/Y80</f>
        <v>7958.6568986568991</v>
      </c>
      <c r="Z84" s="80"/>
      <c r="AA84" s="80"/>
      <c r="AB84" s="80"/>
      <c r="AC84" s="80"/>
      <c r="AD84" s="80">
        <v>0</v>
      </c>
      <c r="AE84" s="80"/>
      <c r="AF84" s="80"/>
      <c r="AG84" s="80"/>
      <c r="AH84" s="80"/>
      <c r="AI84" s="80">
        <f t="shared" si="2"/>
        <v>7958.6568986568991</v>
      </c>
      <c r="AJ84" s="80"/>
      <c r="AK84" s="80"/>
      <c r="AL84" s="80"/>
      <c r="AM84" s="80"/>
      <c r="AN84" s="80">
        <f>AP44/AN80</f>
        <v>7588.7398705501619</v>
      </c>
      <c r="AO84" s="80"/>
      <c r="AP84" s="80"/>
      <c r="AQ84" s="80"/>
      <c r="AR84" s="80"/>
      <c r="AS84" s="80">
        <v>0</v>
      </c>
      <c r="AT84" s="80"/>
      <c r="AU84" s="80"/>
      <c r="AV84" s="80"/>
      <c r="AW84" s="80"/>
      <c r="AX84" s="80">
        <f t="shared" ref="AX84" si="11">AN84+AS84</f>
        <v>7588.7398705501619</v>
      </c>
      <c r="AY84" s="80"/>
      <c r="AZ84" s="80"/>
      <c r="BA84" s="80"/>
      <c r="BB84" s="80"/>
      <c r="BC84" s="80">
        <f>AN84-Y84</f>
        <v>-369.91702810673723</v>
      </c>
      <c r="BD84" s="80"/>
      <c r="BE84" s="80"/>
      <c r="BF84" s="80"/>
      <c r="BG84" s="80"/>
      <c r="BH84" s="80">
        <f>AS84-AD84</f>
        <v>0</v>
      </c>
      <c r="BI84" s="80"/>
      <c r="BJ84" s="80"/>
      <c r="BK84" s="80"/>
      <c r="BL84" s="80"/>
      <c r="BM84" s="80">
        <f t="shared" ref="BM84" si="12">BC84+BH84</f>
        <v>-369.91702810673723</v>
      </c>
      <c r="BN84" s="80"/>
      <c r="BO84" s="80"/>
      <c r="BP84" s="80"/>
      <c r="BQ84" s="8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52.8" customHeight="1" x14ac:dyDescent="0.25">
      <c r="A85" s="82">
        <v>0</v>
      </c>
      <c r="B85" s="82"/>
      <c r="C85" s="83" t="s">
        <v>201</v>
      </c>
      <c r="D85" s="84"/>
      <c r="E85" s="84"/>
      <c r="F85" s="84"/>
      <c r="G85" s="84"/>
      <c r="H85" s="84"/>
      <c r="I85" s="85"/>
      <c r="J85" s="78" t="s">
        <v>92</v>
      </c>
      <c r="K85" s="78"/>
      <c r="L85" s="78"/>
      <c r="M85" s="78"/>
      <c r="N85" s="78"/>
      <c r="O85" s="86" t="s">
        <v>93</v>
      </c>
      <c r="P85" s="87"/>
      <c r="Q85" s="87"/>
      <c r="R85" s="87"/>
      <c r="S85" s="87"/>
      <c r="T85" s="87"/>
      <c r="U85" s="87"/>
      <c r="V85" s="87"/>
      <c r="W85" s="87"/>
      <c r="X85" s="88"/>
      <c r="Y85" s="80">
        <v>0</v>
      </c>
      <c r="Z85" s="80"/>
      <c r="AA85" s="80"/>
      <c r="AB85" s="80"/>
      <c r="AC85" s="80"/>
      <c r="AD85" s="80">
        <v>76800</v>
      </c>
      <c r="AE85" s="80"/>
      <c r="AF85" s="80"/>
      <c r="AG85" s="80"/>
      <c r="AH85" s="80"/>
      <c r="AI85" s="80">
        <f>Y85+AD85</f>
        <v>76800</v>
      </c>
      <c r="AJ85" s="80"/>
      <c r="AK85" s="80"/>
      <c r="AL85" s="80"/>
      <c r="AM85" s="80"/>
      <c r="AN85" s="80">
        <v>0</v>
      </c>
      <c r="AO85" s="80"/>
      <c r="AP85" s="80"/>
      <c r="AQ85" s="80"/>
      <c r="AR85" s="80"/>
      <c r="AS85" s="80">
        <v>76600</v>
      </c>
      <c r="AT85" s="80"/>
      <c r="AU85" s="80"/>
      <c r="AV85" s="80"/>
      <c r="AW85" s="80"/>
      <c r="AX85" s="80">
        <f t="shared" si="5"/>
        <v>76600</v>
      </c>
      <c r="AY85" s="80"/>
      <c r="AZ85" s="80"/>
      <c r="BA85" s="80"/>
      <c r="BB85" s="80"/>
      <c r="BC85" s="80">
        <f>AN85-Y85</f>
        <v>0</v>
      </c>
      <c r="BD85" s="80"/>
      <c r="BE85" s="80"/>
      <c r="BF85" s="80"/>
      <c r="BG85" s="80"/>
      <c r="BH85" s="80">
        <f>AS85-AD85</f>
        <v>-200</v>
      </c>
      <c r="BI85" s="80"/>
      <c r="BJ85" s="80"/>
      <c r="BK85" s="80"/>
      <c r="BL85" s="80"/>
      <c r="BM85" s="80">
        <f t="shared" si="6"/>
        <v>-200</v>
      </c>
      <c r="BN85" s="80"/>
      <c r="BO85" s="80"/>
      <c r="BP85" s="80"/>
      <c r="BQ85" s="8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s="38" customFormat="1" ht="15.6" x14ac:dyDescent="0.25">
      <c r="A86" s="89">
        <v>0</v>
      </c>
      <c r="B86" s="89"/>
      <c r="C86" s="90" t="s">
        <v>94</v>
      </c>
      <c r="D86" s="91"/>
      <c r="E86" s="91"/>
      <c r="F86" s="91"/>
      <c r="G86" s="91"/>
      <c r="H86" s="91"/>
      <c r="I86" s="92"/>
      <c r="J86" s="93" t="s">
        <v>75</v>
      </c>
      <c r="K86" s="93"/>
      <c r="L86" s="93"/>
      <c r="M86" s="93"/>
      <c r="N86" s="93"/>
      <c r="O86" s="94" t="s">
        <v>75</v>
      </c>
      <c r="P86" s="95"/>
      <c r="Q86" s="95"/>
      <c r="R86" s="95"/>
      <c r="S86" s="95"/>
      <c r="T86" s="95"/>
      <c r="U86" s="95"/>
      <c r="V86" s="95"/>
      <c r="W86" s="95"/>
      <c r="X86" s="96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0"/>
      <c r="AJ86" s="80"/>
      <c r="AK86" s="80"/>
      <c r="AL86" s="80"/>
      <c r="AM86" s="80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0"/>
      <c r="AY86" s="80"/>
      <c r="AZ86" s="80"/>
      <c r="BA86" s="80"/>
      <c r="BB86" s="80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0"/>
      <c r="BN86" s="80"/>
      <c r="BO86" s="80"/>
      <c r="BP86" s="80"/>
      <c r="BQ86" s="80"/>
      <c r="BR86" s="40"/>
      <c r="BS86" s="40"/>
      <c r="BT86" s="40"/>
      <c r="BU86" s="40"/>
      <c r="BV86" s="40"/>
      <c r="BW86" s="40"/>
      <c r="BX86" s="40"/>
      <c r="BY86" s="40"/>
      <c r="BZ86" s="41"/>
    </row>
    <row r="87" spans="1:78" ht="66" customHeight="1" x14ac:dyDescent="0.25">
      <c r="A87" s="82">
        <v>0</v>
      </c>
      <c r="B87" s="82"/>
      <c r="C87" s="83" t="s">
        <v>95</v>
      </c>
      <c r="D87" s="84"/>
      <c r="E87" s="84"/>
      <c r="F87" s="84"/>
      <c r="G87" s="84"/>
      <c r="H87" s="84"/>
      <c r="I87" s="85"/>
      <c r="J87" s="78" t="s">
        <v>96</v>
      </c>
      <c r="K87" s="78"/>
      <c r="L87" s="78"/>
      <c r="M87" s="78"/>
      <c r="N87" s="78"/>
      <c r="O87" s="86" t="s">
        <v>93</v>
      </c>
      <c r="P87" s="87"/>
      <c r="Q87" s="87"/>
      <c r="R87" s="87"/>
      <c r="S87" s="87"/>
      <c r="T87" s="87"/>
      <c r="U87" s="87"/>
      <c r="V87" s="87"/>
      <c r="W87" s="87"/>
      <c r="X87" s="88"/>
      <c r="Y87" s="80">
        <v>100</v>
      </c>
      <c r="Z87" s="80"/>
      <c r="AA87" s="80"/>
      <c r="AB87" s="80"/>
      <c r="AC87" s="80"/>
      <c r="AD87" s="80">
        <v>0</v>
      </c>
      <c r="AE87" s="80"/>
      <c r="AF87" s="80"/>
      <c r="AG87" s="80"/>
      <c r="AH87" s="80"/>
      <c r="AI87" s="80">
        <f t="shared" si="2"/>
        <v>100</v>
      </c>
      <c r="AJ87" s="80"/>
      <c r="AK87" s="80"/>
      <c r="AL87" s="80"/>
      <c r="AM87" s="80"/>
      <c r="AN87" s="80">
        <f>AN80*100/Y80</f>
        <v>98.095238095238102</v>
      </c>
      <c r="AO87" s="80"/>
      <c r="AP87" s="80"/>
      <c r="AQ87" s="80"/>
      <c r="AR87" s="80"/>
      <c r="AS87" s="80">
        <v>0</v>
      </c>
      <c r="AT87" s="80"/>
      <c r="AU87" s="80"/>
      <c r="AV87" s="80"/>
      <c r="AW87" s="80"/>
      <c r="AX87" s="80">
        <f t="shared" si="5"/>
        <v>98.095238095238102</v>
      </c>
      <c r="AY87" s="80"/>
      <c r="AZ87" s="80"/>
      <c r="BA87" s="80"/>
      <c r="BB87" s="80"/>
      <c r="BC87" s="80">
        <f>AN87-Y87</f>
        <v>-1.904761904761898</v>
      </c>
      <c r="BD87" s="80"/>
      <c r="BE87" s="80"/>
      <c r="BF87" s="80"/>
      <c r="BG87" s="80"/>
      <c r="BH87" s="80">
        <f>AS87-AD87</f>
        <v>0</v>
      </c>
      <c r="BI87" s="80"/>
      <c r="BJ87" s="80"/>
      <c r="BK87" s="80"/>
      <c r="BL87" s="80"/>
      <c r="BM87" s="80">
        <f t="shared" si="6"/>
        <v>-1.904761904761898</v>
      </c>
      <c r="BN87" s="80"/>
      <c r="BO87" s="80"/>
      <c r="BP87" s="80"/>
      <c r="BQ87" s="80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15.6" x14ac:dyDescent="0.25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15.75" customHeight="1" x14ac:dyDescent="0.25">
      <c r="A89" s="102" t="s">
        <v>56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</row>
    <row r="90" spans="1:78" ht="9" customHeight="1" x14ac:dyDescent="0.25">
      <c r="A90" s="30"/>
      <c r="B90" s="30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45" customHeight="1" x14ac:dyDescent="0.25">
      <c r="A91" s="108" t="s">
        <v>3</v>
      </c>
      <c r="B91" s="109"/>
      <c r="C91" s="108" t="s">
        <v>6</v>
      </c>
      <c r="D91" s="112"/>
      <c r="E91" s="112"/>
      <c r="F91" s="112"/>
      <c r="G91" s="112"/>
      <c r="H91" s="112"/>
      <c r="I91" s="109"/>
      <c r="J91" s="108" t="s">
        <v>5</v>
      </c>
      <c r="K91" s="112"/>
      <c r="L91" s="112"/>
      <c r="M91" s="112"/>
      <c r="N91" s="109"/>
      <c r="O91" s="99" t="s">
        <v>57</v>
      </c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0"/>
      <c r="BN91" s="180"/>
      <c r="BO91" s="180"/>
      <c r="BP91" s="180"/>
      <c r="BQ91" s="181"/>
      <c r="BR91" s="10"/>
      <c r="BS91" s="10"/>
      <c r="BT91" s="10"/>
      <c r="BU91" s="10"/>
      <c r="BV91" s="10"/>
      <c r="BW91" s="10"/>
      <c r="BX91" s="10"/>
      <c r="BY91" s="10"/>
      <c r="BZ91" s="9"/>
    </row>
    <row r="92" spans="1:78" s="37" customFormat="1" ht="15.9" customHeight="1" x14ac:dyDescent="0.25">
      <c r="A92" s="185">
        <v>1</v>
      </c>
      <c r="B92" s="185"/>
      <c r="C92" s="185">
        <v>2</v>
      </c>
      <c r="D92" s="185"/>
      <c r="E92" s="185"/>
      <c r="F92" s="185"/>
      <c r="G92" s="185"/>
      <c r="H92" s="185"/>
      <c r="I92" s="185"/>
      <c r="J92" s="185">
        <v>3</v>
      </c>
      <c r="K92" s="185"/>
      <c r="L92" s="185"/>
      <c r="M92" s="185"/>
      <c r="N92" s="185"/>
      <c r="O92" s="182">
        <v>4</v>
      </c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4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8" s="44" customFormat="1" ht="15.6" x14ac:dyDescent="0.25">
      <c r="A93" s="72">
        <v>0</v>
      </c>
      <c r="B93" s="72"/>
      <c r="C93" s="72" t="s">
        <v>74</v>
      </c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3"/>
      <c r="P93" s="74"/>
      <c r="Q93" s="74"/>
      <c r="R93" s="74"/>
      <c r="S93" s="74"/>
      <c r="T93" s="74"/>
      <c r="U93" s="74"/>
      <c r="V93" s="74"/>
      <c r="W93" s="74"/>
      <c r="X93" s="74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6"/>
      <c r="BR93" s="42"/>
      <c r="BS93" s="42"/>
      <c r="BT93" s="42"/>
      <c r="BU93" s="42"/>
      <c r="BV93" s="42"/>
      <c r="BW93" s="42"/>
      <c r="BX93" s="42"/>
      <c r="BY93" s="42"/>
      <c r="BZ93" s="43"/>
    </row>
    <row r="94" spans="1:78" s="44" customFormat="1" ht="37.200000000000003" customHeight="1" x14ac:dyDescent="0.25">
      <c r="A94" s="72">
        <v>0</v>
      </c>
      <c r="B94" s="72"/>
      <c r="C94" s="77" t="s">
        <v>196</v>
      </c>
      <c r="D94" s="77"/>
      <c r="E94" s="77"/>
      <c r="F94" s="77"/>
      <c r="G94" s="77"/>
      <c r="H94" s="77"/>
      <c r="I94" s="77"/>
      <c r="J94" s="78" t="s">
        <v>83</v>
      </c>
      <c r="K94" s="78"/>
      <c r="L94" s="78"/>
      <c r="M94" s="78"/>
      <c r="N94" s="78"/>
      <c r="O94" s="79" t="s">
        <v>197</v>
      </c>
      <c r="P94" s="160"/>
      <c r="Q94" s="160"/>
      <c r="R94" s="160"/>
      <c r="S94" s="160"/>
      <c r="T94" s="160"/>
      <c r="U94" s="160"/>
      <c r="V94" s="160"/>
      <c r="W94" s="160"/>
      <c r="X94" s="160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61"/>
      <c r="BL94" s="161"/>
      <c r="BM94" s="161"/>
      <c r="BN94" s="161"/>
      <c r="BO94" s="161"/>
      <c r="BP94" s="161"/>
      <c r="BQ94" s="162"/>
      <c r="BR94" s="42"/>
      <c r="BS94" s="42"/>
      <c r="BT94" s="42"/>
      <c r="BU94" s="42"/>
      <c r="BV94" s="42"/>
      <c r="BW94" s="42"/>
      <c r="BX94" s="42"/>
      <c r="BY94" s="42"/>
      <c r="BZ94" s="43"/>
    </row>
    <row r="95" spans="1:78" s="44" customFormat="1" ht="15.6" x14ac:dyDescent="0.25">
      <c r="A95" s="72">
        <v>0</v>
      </c>
      <c r="B95" s="72"/>
      <c r="C95" s="72" t="s">
        <v>87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3"/>
      <c r="P95" s="74"/>
      <c r="Q95" s="74"/>
      <c r="R95" s="74"/>
      <c r="S95" s="74"/>
      <c r="T95" s="74"/>
      <c r="U95" s="74"/>
      <c r="V95" s="74"/>
      <c r="W95" s="74"/>
      <c r="X95" s="74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6"/>
      <c r="BR95" s="42"/>
      <c r="BS95" s="42"/>
      <c r="BT95" s="42"/>
      <c r="BU95" s="42"/>
      <c r="BV95" s="42"/>
      <c r="BW95" s="42"/>
      <c r="BX95" s="42"/>
      <c r="BY95" s="42"/>
      <c r="BZ95" s="43"/>
    </row>
    <row r="96" spans="1:78" s="44" customFormat="1" ht="40.200000000000003" customHeight="1" x14ac:dyDescent="0.25">
      <c r="A96" s="72">
        <v>0</v>
      </c>
      <c r="B96" s="72"/>
      <c r="C96" s="83" t="s">
        <v>118</v>
      </c>
      <c r="D96" s="84"/>
      <c r="E96" s="84"/>
      <c r="F96" s="84"/>
      <c r="G96" s="84"/>
      <c r="H96" s="84"/>
      <c r="I96" s="85"/>
      <c r="J96" s="78" t="s">
        <v>83</v>
      </c>
      <c r="K96" s="78"/>
      <c r="L96" s="78"/>
      <c r="M96" s="78"/>
      <c r="N96" s="78"/>
      <c r="O96" s="163" t="s">
        <v>210</v>
      </c>
      <c r="P96" s="164"/>
      <c r="Q96" s="164"/>
      <c r="R96" s="164"/>
      <c r="S96" s="164"/>
      <c r="T96" s="164"/>
      <c r="U96" s="164"/>
      <c r="V96" s="164"/>
      <c r="W96" s="164"/>
      <c r="X96" s="164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5"/>
      <c r="BN96" s="165"/>
      <c r="BO96" s="165"/>
      <c r="BP96" s="165"/>
      <c r="BQ96" s="166"/>
      <c r="BR96" s="42"/>
      <c r="BS96" s="42"/>
      <c r="BT96" s="42"/>
      <c r="BU96" s="42"/>
      <c r="BV96" s="42"/>
      <c r="BW96" s="42"/>
      <c r="BX96" s="42"/>
      <c r="BY96" s="42"/>
      <c r="BZ96" s="43"/>
    </row>
    <row r="97" spans="1:78" s="44" customFormat="1" ht="15.6" x14ac:dyDescent="0.25">
      <c r="A97" s="72">
        <v>0</v>
      </c>
      <c r="B97" s="72"/>
      <c r="C97" s="72" t="s">
        <v>90</v>
      </c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3"/>
      <c r="P97" s="74"/>
      <c r="Q97" s="74"/>
      <c r="R97" s="74"/>
      <c r="S97" s="74"/>
      <c r="T97" s="74"/>
      <c r="U97" s="74"/>
      <c r="V97" s="74"/>
      <c r="W97" s="74"/>
      <c r="X97" s="74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6"/>
      <c r="BR97" s="42"/>
      <c r="BS97" s="42"/>
      <c r="BT97" s="42"/>
      <c r="BU97" s="42"/>
      <c r="BV97" s="42"/>
      <c r="BW97" s="42"/>
      <c r="BX97" s="42"/>
      <c r="BY97" s="42"/>
      <c r="BZ97" s="43"/>
    </row>
    <row r="98" spans="1:78" s="44" customFormat="1" ht="39" customHeight="1" x14ac:dyDescent="0.25">
      <c r="A98" s="72">
        <v>0</v>
      </c>
      <c r="B98" s="72"/>
      <c r="C98" s="77" t="s">
        <v>91</v>
      </c>
      <c r="D98" s="77"/>
      <c r="E98" s="77"/>
      <c r="F98" s="77"/>
      <c r="G98" s="77"/>
      <c r="H98" s="77"/>
      <c r="I98" s="77"/>
      <c r="J98" s="78" t="s">
        <v>92</v>
      </c>
      <c r="K98" s="78"/>
      <c r="L98" s="78"/>
      <c r="M98" s="78"/>
      <c r="N98" s="78"/>
      <c r="O98" s="79" t="s">
        <v>207</v>
      </c>
      <c r="P98" s="74"/>
      <c r="Q98" s="74"/>
      <c r="R98" s="74"/>
      <c r="S98" s="74"/>
      <c r="T98" s="74"/>
      <c r="U98" s="74"/>
      <c r="V98" s="74"/>
      <c r="W98" s="74"/>
      <c r="X98" s="74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6"/>
      <c r="BR98" s="42"/>
      <c r="BS98" s="42"/>
      <c r="BT98" s="42"/>
      <c r="BU98" s="42"/>
      <c r="BV98" s="42"/>
      <c r="BW98" s="42"/>
      <c r="BX98" s="42"/>
      <c r="BY98" s="42"/>
      <c r="BZ98" s="43"/>
    </row>
    <row r="99" spans="1:78" s="44" customFormat="1" ht="39" customHeight="1" x14ac:dyDescent="0.25">
      <c r="A99" s="72">
        <v>0</v>
      </c>
      <c r="B99" s="72"/>
      <c r="C99" s="78" t="str">
        <f>C85</f>
        <v>середні витрати на оновлення освітлення  в закладах позашкільної освіти</v>
      </c>
      <c r="D99" s="77"/>
      <c r="E99" s="77"/>
      <c r="F99" s="77"/>
      <c r="G99" s="77"/>
      <c r="H99" s="77"/>
      <c r="I99" s="77"/>
      <c r="J99" s="78" t="s">
        <v>92</v>
      </c>
      <c r="K99" s="78"/>
      <c r="L99" s="78"/>
      <c r="M99" s="78"/>
      <c r="N99" s="78"/>
      <c r="O99" s="79" t="s">
        <v>204</v>
      </c>
      <c r="P99" s="74"/>
      <c r="Q99" s="74"/>
      <c r="R99" s="74"/>
      <c r="S99" s="74"/>
      <c r="T99" s="74"/>
      <c r="U99" s="74"/>
      <c r="V99" s="74"/>
      <c r="W99" s="74"/>
      <c r="X99" s="74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6"/>
      <c r="BR99" s="42"/>
      <c r="BS99" s="42"/>
      <c r="BT99" s="42"/>
      <c r="BU99" s="42"/>
      <c r="BV99" s="42"/>
      <c r="BW99" s="42"/>
      <c r="BX99" s="42"/>
      <c r="BY99" s="42"/>
      <c r="BZ99" s="43"/>
    </row>
    <row r="100" spans="1:78" s="44" customFormat="1" ht="15.6" x14ac:dyDescent="0.25">
      <c r="A100" s="72">
        <v>0</v>
      </c>
      <c r="B100" s="72"/>
      <c r="C100" s="72" t="s">
        <v>94</v>
      </c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3"/>
      <c r="P100" s="74"/>
      <c r="Q100" s="74"/>
      <c r="R100" s="74"/>
      <c r="S100" s="74"/>
      <c r="T100" s="74"/>
      <c r="U100" s="74"/>
      <c r="V100" s="74"/>
      <c r="W100" s="74"/>
      <c r="X100" s="74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6"/>
      <c r="BR100" s="42"/>
      <c r="BS100" s="42"/>
      <c r="BT100" s="42"/>
      <c r="BU100" s="42"/>
      <c r="BV100" s="42"/>
      <c r="BW100" s="42"/>
      <c r="BX100" s="42"/>
      <c r="BY100" s="42"/>
      <c r="BZ100" s="43"/>
    </row>
    <row r="101" spans="1:78" s="44" customFormat="1" ht="70.8" customHeight="1" x14ac:dyDescent="0.25">
      <c r="A101" s="72">
        <v>0</v>
      </c>
      <c r="B101" s="72"/>
      <c r="C101" s="77" t="s">
        <v>95</v>
      </c>
      <c r="D101" s="77"/>
      <c r="E101" s="77"/>
      <c r="F101" s="77"/>
      <c r="G101" s="77"/>
      <c r="H101" s="77"/>
      <c r="I101" s="77"/>
      <c r="J101" s="78" t="s">
        <v>96</v>
      </c>
      <c r="K101" s="78"/>
      <c r="L101" s="78"/>
      <c r="M101" s="78"/>
      <c r="N101" s="78"/>
      <c r="O101" s="79" t="s">
        <v>119</v>
      </c>
      <c r="P101" s="74"/>
      <c r="Q101" s="74"/>
      <c r="R101" s="74"/>
      <c r="S101" s="74"/>
      <c r="T101" s="74"/>
      <c r="U101" s="74"/>
      <c r="V101" s="74"/>
      <c r="W101" s="74"/>
      <c r="X101" s="74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6"/>
      <c r="BR101" s="42"/>
      <c r="BS101" s="42"/>
      <c r="BT101" s="42"/>
      <c r="BU101" s="42"/>
      <c r="BV101" s="42"/>
      <c r="BW101" s="42"/>
      <c r="BX101" s="42"/>
      <c r="BY101" s="42"/>
      <c r="BZ101" s="43"/>
    </row>
    <row r="102" spans="1:78" ht="15.6" x14ac:dyDescent="0.25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" customHeight="1" x14ac:dyDescent="0.25">
      <c r="A103" s="102" t="s">
        <v>58</v>
      </c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</row>
    <row r="104" spans="1:78" ht="31.8" customHeight="1" x14ac:dyDescent="0.25">
      <c r="A104" s="141" t="s">
        <v>208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</row>
    <row r="105" spans="1:78" ht="15.6" x14ac:dyDescent="0.25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5.9" customHeight="1" x14ac:dyDescent="0.25">
      <c r="A106" s="102" t="s">
        <v>40</v>
      </c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</row>
    <row r="107" spans="1:78" ht="15.9" customHeight="1" x14ac:dyDescent="0.25">
      <c r="A107" s="141" t="s">
        <v>209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</row>
    <row r="108" spans="1:78" ht="15.9" customHeight="1" x14ac:dyDescent="0.25">
      <c r="A108" s="16"/>
      <c r="B108" s="16"/>
      <c r="C108" s="16"/>
      <c r="D108" s="16"/>
      <c r="E108" s="16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 x14ac:dyDescent="0.25">
      <c r="A109" s="29" t="s">
        <v>67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12" customHeight="1" x14ac:dyDescent="0.25">
      <c r="A110" s="29" t="s">
        <v>60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s="29" customFormat="1" ht="12" customHeight="1" x14ac:dyDescent="0.2">
      <c r="A111" s="29" t="s">
        <v>61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</row>
    <row r="112" spans="1:78" ht="15.9" customHeight="1" x14ac:dyDescent="0.3">
      <c r="A112" s="28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0" ht="42" customHeight="1" x14ac:dyDescent="0.3">
      <c r="A113" s="136" t="s">
        <v>100</v>
      </c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3"/>
      <c r="AO113" s="3"/>
      <c r="AP113" s="139" t="s">
        <v>102</v>
      </c>
      <c r="AQ113" s="140"/>
      <c r="AR113" s="140"/>
      <c r="AS113" s="140"/>
      <c r="AT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0"/>
    </row>
    <row r="114" spans="1:60" x14ac:dyDescent="0.25">
      <c r="W114" s="135" t="s">
        <v>8</v>
      </c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4"/>
      <c r="AO114" s="4"/>
      <c r="AP114" s="135" t="s">
        <v>63</v>
      </c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</row>
    <row r="117" spans="1:60" ht="31.2" customHeight="1" x14ac:dyDescent="0.3">
      <c r="A117" s="136" t="s">
        <v>101</v>
      </c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3"/>
      <c r="AO117" s="3"/>
      <c r="AP117" s="139" t="s">
        <v>103</v>
      </c>
      <c r="AQ117" s="140"/>
      <c r="AR117" s="140"/>
      <c r="AS117" s="140"/>
      <c r="AT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0"/>
    </row>
    <row r="118" spans="1:60" x14ac:dyDescent="0.25">
      <c r="W118" s="135" t="s">
        <v>8</v>
      </c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4"/>
      <c r="AO118" s="4"/>
      <c r="AP118" s="135" t="s">
        <v>63</v>
      </c>
      <c r="AQ118" s="135"/>
      <c r="AR118" s="135"/>
      <c r="AS118" s="135"/>
      <c r="AT118" s="135"/>
      <c r="AU118" s="135"/>
      <c r="AV118" s="135"/>
      <c r="AW118" s="135"/>
      <c r="AX118" s="135"/>
      <c r="AY118" s="135"/>
      <c r="AZ118" s="135"/>
      <c r="BA118" s="135"/>
      <c r="BB118" s="135"/>
      <c r="BC118" s="135"/>
      <c r="BD118" s="135"/>
      <c r="BE118" s="135"/>
      <c r="BF118" s="135"/>
      <c r="BG118" s="135"/>
      <c r="BH118" s="135"/>
    </row>
  </sheetData>
  <mergeCells count="534">
    <mergeCell ref="AX84:BB84"/>
    <mergeCell ref="BC84:BG84"/>
    <mergeCell ref="BH84:BL84"/>
    <mergeCell ref="BM84:BQ8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94:B94"/>
    <mergeCell ref="A93:B93"/>
    <mergeCell ref="C93:I93"/>
    <mergeCell ref="J93:N93"/>
    <mergeCell ref="O93:BQ93"/>
    <mergeCell ref="O92:BQ92"/>
    <mergeCell ref="C92:I92"/>
    <mergeCell ref="J92:N92"/>
    <mergeCell ref="A92:B92"/>
    <mergeCell ref="J91:N91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85:B85"/>
    <mergeCell ref="C85:I85"/>
    <mergeCell ref="AX73:BB73"/>
    <mergeCell ref="BC73:BG73"/>
    <mergeCell ref="BH73:BL73"/>
    <mergeCell ref="BM73:BQ73"/>
    <mergeCell ref="A75:B75"/>
    <mergeCell ref="C75:I75"/>
    <mergeCell ref="J75:N75"/>
    <mergeCell ref="O75:X75"/>
    <mergeCell ref="O73:X73"/>
    <mergeCell ref="Y73:AC73"/>
    <mergeCell ref="AD73:AH73"/>
    <mergeCell ref="AI73:AM73"/>
    <mergeCell ref="AN73:AR73"/>
    <mergeCell ref="Y75:AC75"/>
    <mergeCell ref="BH75:BL75"/>
    <mergeCell ref="AS75:AW75"/>
    <mergeCell ref="AX75:BB75"/>
    <mergeCell ref="BC75:BG75"/>
    <mergeCell ref="A73:B73"/>
    <mergeCell ref="C73:I73"/>
    <mergeCell ref="AN69:AR69"/>
    <mergeCell ref="AS69:AW69"/>
    <mergeCell ref="O91:BQ91"/>
    <mergeCell ref="A89:BQ89"/>
    <mergeCell ref="A91:B91"/>
    <mergeCell ref="C91:I91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BM75:BQ75"/>
    <mergeCell ref="O72:X72"/>
    <mergeCell ref="Y72:AC72"/>
    <mergeCell ref="BH72:BL72"/>
    <mergeCell ref="BM69:BQ69"/>
    <mergeCell ref="AD75:AH75"/>
    <mergeCell ref="AI75:AM75"/>
    <mergeCell ref="AN75:AR75"/>
    <mergeCell ref="AS73:AW73"/>
    <mergeCell ref="J69:N69"/>
    <mergeCell ref="A23:BL23"/>
    <mergeCell ref="AK43:AO43"/>
    <mergeCell ref="C48:BQ48"/>
    <mergeCell ref="BN43:BQ43"/>
    <mergeCell ref="AP43:AT43"/>
    <mergeCell ref="BM67:BQ67"/>
    <mergeCell ref="AS66:AW66"/>
    <mergeCell ref="AN66:AR66"/>
    <mergeCell ref="J68:N68"/>
    <mergeCell ref="AI66:AM66"/>
    <mergeCell ref="BC65:BQ65"/>
    <mergeCell ref="O67:X67"/>
    <mergeCell ref="Y65:AM65"/>
    <mergeCell ref="J67:N67"/>
    <mergeCell ref="Y67:AC67"/>
    <mergeCell ref="S54:AH54"/>
    <mergeCell ref="AN67:AR67"/>
    <mergeCell ref="AI56:AM56"/>
    <mergeCell ref="AI57:AM57"/>
    <mergeCell ref="AI55:AM55"/>
    <mergeCell ref="BN40:BQ40"/>
    <mergeCell ref="A42:B42"/>
    <mergeCell ref="AD67:AH67"/>
    <mergeCell ref="BM76:BQ76"/>
    <mergeCell ref="J73:N73"/>
    <mergeCell ref="BD60:BH60"/>
    <mergeCell ref="BI60:BN60"/>
    <mergeCell ref="BD59:BH5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AU18:BB18"/>
    <mergeCell ref="BE20:BL20"/>
    <mergeCell ref="BE21:BL21"/>
    <mergeCell ref="G25:BL25"/>
    <mergeCell ref="A37:BQ37"/>
    <mergeCell ref="BN41:BQ41"/>
    <mergeCell ref="AA21:AI21"/>
    <mergeCell ref="G26:BL26"/>
    <mergeCell ref="A43:B43"/>
    <mergeCell ref="A48:B48"/>
    <mergeCell ref="AF43:AJ43"/>
    <mergeCell ref="AZ43:BC43"/>
    <mergeCell ref="AU43:AY43"/>
    <mergeCell ref="AA43:AE43"/>
    <mergeCell ref="C43:Z43"/>
    <mergeCell ref="C42:Z42"/>
    <mergeCell ref="AK42:AO42"/>
    <mergeCell ref="AF42:AJ42"/>
    <mergeCell ref="AA42:AE42"/>
    <mergeCell ref="BI41:BM41"/>
    <mergeCell ref="A36:BQ36"/>
    <mergeCell ref="BD39:BQ39"/>
    <mergeCell ref="A34:F34"/>
    <mergeCell ref="G34:BL34"/>
    <mergeCell ref="A38:BQ38"/>
    <mergeCell ref="C39:Z40"/>
    <mergeCell ref="AK21:BC21"/>
    <mergeCell ref="BD40:BH40"/>
    <mergeCell ref="AZ40:BC40"/>
    <mergeCell ref="AP113:BH113"/>
    <mergeCell ref="O94:BQ94"/>
    <mergeCell ref="AU15:BB15"/>
    <mergeCell ref="B17:L17"/>
    <mergeCell ref="C41:Z41"/>
    <mergeCell ref="BI40:BM40"/>
    <mergeCell ref="AN68:AR68"/>
    <mergeCell ref="BC67:BG67"/>
    <mergeCell ref="AX68:BB68"/>
    <mergeCell ref="BM66:BQ66"/>
    <mergeCell ref="BH66:BL66"/>
    <mergeCell ref="AD66:AH66"/>
    <mergeCell ref="A70:B70"/>
    <mergeCell ref="C70:I70"/>
    <mergeCell ref="J70:N70"/>
    <mergeCell ref="O70:X70"/>
    <mergeCell ref="Y70:AC70"/>
    <mergeCell ref="AS71:AW71"/>
    <mergeCell ref="AX71:BB71"/>
    <mergeCell ref="BC71:BG71"/>
    <mergeCell ref="O96:BQ96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24:F24"/>
    <mergeCell ref="G24:BL24"/>
    <mergeCell ref="A33:F33"/>
    <mergeCell ref="G33:BL33"/>
    <mergeCell ref="A25:F25"/>
    <mergeCell ref="AP39:BC39"/>
    <mergeCell ref="AP118:BH118"/>
    <mergeCell ref="A117:V117"/>
    <mergeCell ref="W117:AM117"/>
    <mergeCell ref="AP117:BH117"/>
    <mergeCell ref="W118:AM118"/>
    <mergeCell ref="AP114:BH114"/>
    <mergeCell ref="A107:BL107"/>
    <mergeCell ref="C94:I94"/>
    <mergeCell ref="W114:AM114"/>
    <mergeCell ref="A113:V113"/>
    <mergeCell ref="W113:AM113"/>
    <mergeCell ref="A103:BL103"/>
    <mergeCell ref="A104:BL104"/>
    <mergeCell ref="J94:N94"/>
    <mergeCell ref="A95:B95"/>
    <mergeCell ref="C95:I95"/>
    <mergeCell ref="J95:N95"/>
    <mergeCell ref="O95:BQ95"/>
    <mergeCell ref="A106:BL106"/>
    <mergeCell ref="A100:B100"/>
    <mergeCell ref="C100:I100"/>
    <mergeCell ref="A96:B96"/>
    <mergeCell ref="C96:I96"/>
    <mergeCell ref="J96:N96"/>
    <mergeCell ref="AF40:AJ40"/>
    <mergeCell ref="A46:BQ46"/>
    <mergeCell ref="C54:R55"/>
    <mergeCell ref="A49:B49"/>
    <mergeCell ref="A50:B50"/>
    <mergeCell ref="A53:BN53"/>
    <mergeCell ref="A52:BN52"/>
    <mergeCell ref="C49:BQ49"/>
    <mergeCell ref="AZ44:BC44"/>
    <mergeCell ref="A39:B40"/>
    <mergeCell ref="AA39:AO39"/>
    <mergeCell ref="AZ41:BC41"/>
    <mergeCell ref="BD41:BH41"/>
    <mergeCell ref="AP41:AT41"/>
    <mergeCell ref="AU41:AY41"/>
    <mergeCell ref="S55:W55"/>
    <mergeCell ref="X55:AB55"/>
    <mergeCell ref="AC55:AH55"/>
    <mergeCell ref="AI54:AX54"/>
    <mergeCell ref="A44:B44"/>
    <mergeCell ref="C44:Z44"/>
    <mergeCell ref="AA44:AE44"/>
    <mergeCell ref="AF44:AJ44"/>
    <mergeCell ref="AK44:AO44"/>
    <mergeCell ref="C67:I67"/>
    <mergeCell ref="A67:B67"/>
    <mergeCell ref="BC66:BG66"/>
    <mergeCell ref="A63:BQ63"/>
    <mergeCell ref="AI67:AM67"/>
    <mergeCell ref="BH67:BL67"/>
    <mergeCell ref="BN42:BQ42"/>
    <mergeCell ref="AX67:BB67"/>
    <mergeCell ref="AS56:AX56"/>
    <mergeCell ref="AN55:AR55"/>
    <mergeCell ref="AP42:AT42"/>
    <mergeCell ref="BD43:BH43"/>
    <mergeCell ref="BI43:BM43"/>
    <mergeCell ref="AZ42:BC42"/>
    <mergeCell ref="AU42:AY42"/>
    <mergeCell ref="BD42:BH42"/>
    <mergeCell ref="AY54:BN54"/>
    <mergeCell ref="AS58:AX58"/>
    <mergeCell ref="AY58:BC58"/>
    <mergeCell ref="AS55:AX55"/>
    <mergeCell ref="AY56:BC56"/>
    <mergeCell ref="A54:B55"/>
    <mergeCell ref="C57:R57"/>
    <mergeCell ref="S57:W57"/>
    <mergeCell ref="A26:F26"/>
    <mergeCell ref="AK40:AO40"/>
    <mergeCell ref="BD44:BH44"/>
    <mergeCell ref="BI44:BM44"/>
    <mergeCell ref="BN44:BQ44"/>
    <mergeCell ref="A65:B66"/>
    <mergeCell ref="C65:I66"/>
    <mergeCell ref="J65:N66"/>
    <mergeCell ref="O65:X66"/>
    <mergeCell ref="Y66:AC66"/>
    <mergeCell ref="C50:BQ50"/>
    <mergeCell ref="BI55:BN55"/>
    <mergeCell ref="BI57:BN57"/>
    <mergeCell ref="BD58:BH58"/>
    <mergeCell ref="BD56:BH56"/>
    <mergeCell ref="BI56:BN56"/>
    <mergeCell ref="BI58:BN58"/>
    <mergeCell ref="BD57:BH57"/>
    <mergeCell ref="AY57:BC57"/>
    <mergeCell ref="AY55:BC55"/>
    <mergeCell ref="BD55:BH55"/>
    <mergeCell ref="AN57:AR57"/>
    <mergeCell ref="AS57:AX57"/>
    <mergeCell ref="AN56:AR56"/>
    <mergeCell ref="X57:AB57"/>
    <mergeCell ref="AC57:AH57"/>
    <mergeCell ref="C58:R58"/>
    <mergeCell ref="S58:W58"/>
    <mergeCell ref="X58:AB58"/>
    <mergeCell ref="AC58:AH58"/>
    <mergeCell ref="X56:AB56"/>
    <mergeCell ref="AC56:AH56"/>
    <mergeCell ref="S56:W56"/>
    <mergeCell ref="C56:R56"/>
    <mergeCell ref="AP44:AT44"/>
    <mergeCell ref="A60:B60"/>
    <mergeCell ref="C60:R60"/>
    <mergeCell ref="S60:W60"/>
    <mergeCell ref="X60:AB60"/>
    <mergeCell ref="AC60:AH60"/>
    <mergeCell ref="A59:B59"/>
    <mergeCell ref="C59:R59"/>
    <mergeCell ref="S59:W59"/>
    <mergeCell ref="X59:AB59"/>
    <mergeCell ref="AC59:AH59"/>
    <mergeCell ref="AI60:AM60"/>
    <mergeCell ref="AN60:AR60"/>
    <mergeCell ref="AS60:AX60"/>
    <mergeCell ref="AU44:AY44"/>
    <mergeCell ref="AY60:BC60"/>
    <mergeCell ref="AN59:AR59"/>
    <mergeCell ref="AS59:AX59"/>
    <mergeCell ref="AY59:BC59"/>
    <mergeCell ref="A56:B56"/>
    <mergeCell ref="A57:B57"/>
    <mergeCell ref="A58:B58"/>
    <mergeCell ref="AI58:AM58"/>
    <mergeCell ref="AN58:AR58"/>
    <mergeCell ref="BM77:BQ77"/>
    <mergeCell ref="AS77:AW77"/>
    <mergeCell ref="AX77:BB77"/>
    <mergeCell ref="BC77:BG77"/>
    <mergeCell ref="BI59:BN59"/>
    <mergeCell ref="AS76:AW76"/>
    <mergeCell ref="AX76:BB76"/>
    <mergeCell ref="BC76:BG76"/>
    <mergeCell ref="BH76:BL76"/>
    <mergeCell ref="BC68:BG68"/>
    <mergeCell ref="BM68:BQ68"/>
    <mergeCell ref="BH68:BL68"/>
    <mergeCell ref="AS68:AW68"/>
    <mergeCell ref="AX66:BB66"/>
    <mergeCell ref="AS67:AW67"/>
    <mergeCell ref="AX69:BB69"/>
    <mergeCell ref="BC69:BG69"/>
    <mergeCell ref="BH69:BL69"/>
    <mergeCell ref="BM72:BQ72"/>
    <mergeCell ref="AS72:AW72"/>
    <mergeCell ref="AX72:BB72"/>
    <mergeCell ref="BC72:BG72"/>
    <mergeCell ref="AN65:BB65"/>
    <mergeCell ref="A62:BQ62"/>
    <mergeCell ref="AN72:AR72"/>
    <mergeCell ref="BH71:BL71"/>
    <mergeCell ref="BM71:BQ71"/>
    <mergeCell ref="AN71:AR71"/>
    <mergeCell ref="AD70:AH70"/>
    <mergeCell ref="AI70:AM70"/>
    <mergeCell ref="AN70:AR70"/>
    <mergeCell ref="AS70:AW70"/>
    <mergeCell ref="AX70:BB70"/>
    <mergeCell ref="BC70:BG70"/>
    <mergeCell ref="C78:I78"/>
    <mergeCell ref="J78:N78"/>
    <mergeCell ref="O78:X78"/>
    <mergeCell ref="Y78:AC78"/>
    <mergeCell ref="AI59:AM59"/>
    <mergeCell ref="AD72:AH72"/>
    <mergeCell ref="AI72:AM72"/>
    <mergeCell ref="A68:B68"/>
    <mergeCell ref="AD68:AH68"/>
    <mergeCell ref="A72:B72"/>
    <mergeCell ref="C72:I72"/>
    <mergeCell ref="J72:N72"/>
    <mergeCell ref="O69:X69"/>
    <mergeCell ref="Y69:AC69"/>
    <mergeCell ref="AD69:AH69"/>
    <mergeCell ref="AI69:AM69"/>
    <mergeCell ref="O68:X68"/>
    <mergeCell ref="Y68:AC68"/>
    <mergeCell ref="C68:I68"/>
    <mergeCell ref="AI68:AM68"/>
    <mergeCell ref="A69:B69"/>
    <mergeCell ref="C69:I69"/>
    <mergeCell ref="Y77:AC77"/>
    <mergeCell ref="A78:B78"/>
    <mergeCell ref="AS78:AW78"/>
    <mergeCell ref="AX78:BB78"/>
    <mergeCell ref="BC78:BG78"/>
    <mergeCell ref="BH78:BL78"/>
    <mergeCell ref="BH77:BL77"/>
    <mergeCell ref="BM78:BQ78"/>
    <mergeCell ref="AD78:AH78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I78:AM78"/>
    <mergeCell ref="AN78:AR78"/>
    <mergeCell ref="AD77:AH77"/>
    <mergeCell ref="AI77:AM77"/>
    <mergeCell ref="AN77:AR77"/>
    <mergeCell ref="A77:B77"/>
    <mergeCell ref="C77:I77"/>
    <mergeCell ref="J77:N77"/>
    <mergeCell ref="O77:X77"/>
    <mergeCell ref="A79:B79"/>
    <mergeCell ref="C79:I79"/>
    <mergeCell ref="J79:N79"/>
    <mergeCell ref="O79:X79"/>
    <mergeCell ref="Y79:AC79"/>
    <mergeCell ref="BH79:BL79"/>
    <mergeCell ref="BM79:BQ79"/>
    <mergeCell ref="AS79:AW79"/>
    <mergeCell ref="AX79:BB79"/>
    <mergeCell ref="BC79:BG79"/>
    <mergeCell ref="AD79:AH79"/>
    <mergeCell ref="AI79:AM79"/>
    <mergeCell ref="AN79:AR79"/>
    <mergeCell ref="BM80:BQ80"/>
    <mergeCell ref="A81:B81"/>
    <mergeCell ref="C81:I81"/>
    <mergeCell ref="J81:N81"/>
    <mergeCell ref="O81:X81"/>
    <mergeCell ref="Y81:AC81"/>
    <mergeCell ref="BH81:BL81"/>
    <mergeCell ref="BM81:BQ81"/>
    <mergeCell ref="AS81:AW81"/>
    <mergeCell ref="AX81:BB81"/>
    <mergeCell ref="BC81:BG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I82:AM82"/>
    <mergeCell ref="AN82:AR82"/>
    <mergeCell ref="AD81:AH81"/>
    <mergeCell ref="AI81:AM81"/>
    <mergeCell ref="AN81:AR81"/>
    <mergeCell ref="AS80:AW80"/>
    <mergeCell ref="AX80:BB80"/>
    <mergeCell ref="BC80:BG80"/>
    <mergeCell ref="BH80:BL80"/>
    <mergeCell ref="AD83:AH83"/>
    <mergeCell ref="AI83:AM83"/>
    <mergeCell ref="AN83:AR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3:BL83"/>
    <mergeCell ref="BM83:BQ83"/>
    <mergeCell ref="AS83:AW83"/>
    <mergeCell ref="AX83:BB83"/>
    <mergeCell ref="BC83:BG83"/>
    <mergeCell ref="A82:B82"/>
    <mergeCell ref="C82:I82"/>
    <mergeCell ref="J82:N82"/>
    <mergeCell ref="O82:X82"/>
    <mergeCell ref="Y82:AC82"/>
    <mergeCell ref="AD82:AH82"/>
    <mergeCell ref="J85:N85"/>
    <mergeCell ref="O85:X85"/>
    <mergeCell ref="Y85:AC85"/>
    <mergeCell ref="AD85:AH85"/>
    <mergeCell ref="AI85:AM85"/>
    <mergeCell ref="AN85:AR85"/>
    <mergeCell ref="AS87:AW87"/>
    <mergeCell ref="AX87:BB87"/>
    <mergeCell ref="BC87:BG87"/>
    <mergeCell ref="BH87:BL87"/>
    <mergeCell ref="BM87:BQ87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S86:AW86"/>
    <mergeCell ref="AX86:BB86"/>
    <mergeCell ref="BC86:BG86"/>
    <mergeCell ref="J100:N100"/>
    <mergeCell ref="O100:BQ100"/>
    <mergeCell ref="A101:B101"/>
    <mergeCell ref="C101:I101"/>
    <mergeCell ref="J101:N101"/>
    <mergeCell ref="O101:BQ101"/>
    <mergeCell ref="A97:B97"/>
    <mergeCell ref="C97:I97"/>
    <mergeCell ref="J97:N97"/>
    <mergeCell ref="O97:BQ97"/>
    <mergeCell ref="A99:B99"/>
    <mergeCell ref="C99:I99"/>
    <mergeCell ref="J99:N99"/>
    <mergeCell ref="O99:BQ99"/>
    <mergeCell ref="A98:B98"/>
    <mergeCell ref="C98:I98"/>
    <mergeCell ref="J98:N98"/>
    <mergeCell ref="O98:BQ98"/>
  </mergeCells>
  <phoneticPr fontId="0" type="noConversion"/>
  <conditionalFormatting sqref="C90 C105">
    <cfRule type="cellIs" dxfId="62" priority="74" stopIfTrue="1" operator="equal">
      <formula>$C89</formula>
    </cfRule>
  </conditionalFormatting>
  <conditionalFormatting sqref="A68:B68 A90:B90 A105:B105 A58:B58 A88:B88 A102:B102">
    <cfRule type="cellIs" dxfId="61" priority="75" stopIfTrue="1" operator="equal">
      <formula>0</formula>
    </cfRule>
  </conditionalFormatting>
  <conditionalFormatting sqref="A59:B59">
    <cfRule type="cellIs" dxfId="60" priority="73" stopIfTrue="1" operator="equal">
      <formula>0</formula>
    </cfRule>
  </conditionalFormatting>
  <conditionalFormatting sqref="A60:B60">
    <cfRule type="cellIs" dxfId="59" priority="72" stopIfTrue="1" operator="equal">
      <formula>0</formula>
    </cfRule>
  </conditionalFormatting>
  <conditionalFormatting sqref="C88">
    <cfRule type="cellIs" dxfId="58" priority="77" stopIfTrue="1" operator="equal">
      <formula>$C68</formula>
    </cfRule>
  </conditionalFormatting>
  <conditionalFormatting sqref="C70">
    <cfRule type="cellIs" dxfId="57" priority="69" stopIfTrue="1" operator="equal">
      <formula>$C68</formula>
    </cfRule>
  </conditionalFormatting>
  <conditionalFormatting sqref="A70:B70">
    <cfRule type="cellIs" dxfId="56" priority="70" stopIfTrue="1" operator="equal">
      <formula>0</formula>
    </cfRule>
  </conditionalFormatting>
  <conditionalFormatting sqref="C71">
    <cfRule type="cellIs" dxfId="55" priority="67" stopIfTrue="1" operator="equal">
      <formula>$C70</formula>
    </cfRule>
  </conditionalFormatting>
  <conditionalFormatting sqref="A71:B71">
    <cfRule type="cellIs" dxfId="54" priority="68" stopIfTrue="1" operator="equal">
      <formula>0</formula>
    </cfRule>
  </conditionalFormatting>
  <conditionalFormatting sqref="C72">
    <cfRule type="cellIs" dxfId="53" priority="65" stopIfTrue="1" operator="equal">
      <formula>$C71</formula>
    </cfRule>
  </conditionalFormatting>
  <conditionalFormatting sqref="A72:B72">
    <cfRule type="cellIs" dxfId="52" priority="66" stopIfTrue="1" operator="equal">
      <formula>0</formula>
    </cfRule>
  </conditionalFormatting>
  <conditionalFormatting sqref="C73">
    <cfRule type="cellIs" dxfId="51" priority="63" stopIfTrue="1" operator="equal">
      <formula>$C72</formula>
    </cfRule>
  </conditionalFormatting>
  <conditionalFormatting sqref="A73:B73">
    <cfRule type="cellIs" dxfId="50" priority="64" stopIfTrue="1" operator="equal">
      <formula>0</formula>
    </cfRule>
  </conditionalFormatting>
  <conditionalFormatting sqref="C75">
    <cfRule type="cellIs" dxfId="49" priority="61" stopIfTrue="1" operator="equal">
      <formula>$C73</formula>
    </cfRule>
  </conditionalFormatting>
  <conditionalFormatting sqref="A75:B75">
    <cfRule type="cellIs" dxfId="48" priority="62" stopIfTrue="1" operator="equal">
      <formula>0</formula>
    </cfRule>
  </conditionalFormatting>
  <conditionalFormatting sqref="C76">
    <cfRule type="cellIs" dxfId="47" priority="59" stopIfTrue="1" operator="equal">
      <formula>$C75</formula>
    </cfRule>
  </conditionalFormatting>
  <conditionalFormatting sqref="A76:B76">
    <cfRule type="cellIs" dxfId="46" priority="60" stopIfTrue="1" operator="equal">
      <formula>0</formula>
    </cfRule>
  </conditionalFormatting>
  <conditionalFormatting sqref="C77">
    <cfRule type="cellIs" dxfId="45" priority="57" stopIfTrue="1" operator="equal">
      <formula>$C76</formula>
    </cfRule>
  </conditionalFormatting>
  <conditionalFormatting sqref="A77:B77">
    <cfRule type="cellIs" dxfId="44" priority="58" stopIfTrue="1" operator="equal">
      <formula>0</formula>
    </cfRule>
  </conditionalFormatting>
  <conditionalFormatting sqref="C78">
    <cfRule type="cellIs" dxfId="43" priority="55" stopIfTrue="1" operator="equal">
      <formula>$C77</formula>
    </cfRule>
  </conditionalFormatting>
  <conditionalFormatting sqref="A78:B78">
    <cfRule type="cellIs" dxfId="42" priority="56" stopIfTrue="1" operator="equal">
      <formula>0</formula>
    </cfRule>
  </conditionalFormatting>
  <conditionalFormatting sqref="C79">
    <cfRule type="cellIs" dxfId="41" priority="53" stopIfTrue="1" operator="equal">
      <formula>$C78</formula>
    </cfRule>
  </conditionalFormatting>
  <conditionalFormatting sqref="A79:B79">
    <cfRule type="cellIs" dxfId="40" priority="54" stopIfTrue="1" operator="equal">
      <formula>0</formula>
    </cfRule>
  </conditionalFormatting>
  <conditionalFormatting sqref="C80">
    <cfRule type="cellIs" dxfId="39" priority="51" stopIfTrue="1" operator="equal">
      <formula>$C79</formula>
    </cfRule>
  </conditionalFormatting>
  <conditionalFormatting sqref="A80:B80">
    <cfRule type="cellIs" dxfId="38" priority="52" stopIfTrue="1" operator="equal">
      <formula>0</formula>
    </cfRule>
  </conditionalFormatting>
  <conditionalFormatting sqref="C81">
    <cfRule type="cellIs" dxfId="37" priority="49" stopIfTrue="1" operator="equal">
      <formula>$C80</formula>
    </cfRule>
  </conditionalFormatting>
  <conditionalFormatting sqref="A81:B81">
    <cfRule type="cellIs" dxfId="36" priority="50" stopIfTrue="1" operator="equal">
      <formula>0</formula>
    </cfRule>
  </conditionalFormatting>
  <conditionalFormatting sqref="C82">
    <cfRule type="cellIs" dxfId="35" priority="47" stopIfTrue="1" operator="equal">
      <formula>$C81</formula>
    </cfRule>
  </conditionalFormatting>
  <conditionalFormatting sqref="A82:B82">
    <cfRule type="cellIs" dxfId="34" priority="48" stopIfTrue="1" operator="equal">
      <formula>0</formula>
    </cfRule>
  </conditionalFormatting>
  <conditionalFormatting sqref="C83">
    <cfRule type="cellIs" dxfId="33" priority="45" stopIfTrue="1" operator="equal">
      <formula>$C82</formula>
    </cfRule>
  </conditionalFormatting>
  <conditionalFormatting sqref="A83:B83">
    <cfRule type="cellIs" dxfId="32" priority="46" stopIfTrue="1" operator="equal">
      <formula>0</formula>
    </cfRule>
  </conditionalFormatting>
  <conditionalFormatting sqref="C85">
    <cfRule type="cellIs" dxfId="31" priority="43" stopIfTrue="1" operator="equal">
      <formula>$C83</formula>
    </cfRule>
  </conditionalFormatting>
  <conditionalFormatting sqref="A85:B85">
    <cfRule type="cellIs" dxfId="30" priority="44" stopIfTrue="1" operator="equal">
      <formula>0</formula>
    </cfRule>
  </conditionalFormatting>
  <conditionalFormatting sqref="C86">
    <cfRule type="cellIs" dxfId="29" priority="41" stopIfTrue="1" operator="equal">
      <formula>$C85</formula>
    </cfRule>
  </conditionalFormatting>
  <conditionalFormatting sqref="A86:B86">
    <cfRule type="cellIs" dxfId="28" priority="42" stopIfTrue="1" operator="equal">
      <formula>0</formula>
    </cfRule>
  </conditionalFormatting>
  <conditionalFormatting sqref="C87">
    <cfRule type="cellIs" dxfId="27" priority="39" stopIfTrue="1" operator="equal">
      <formula>$C86</formula>
    </cfRule>
  </conditionalFormatting>
  <conditionalFormatting sqref="A87:B87">
    <cfRule type="cellIs" dxfId="26" priority="40" stopIfTrue="1" operator="equal">
      <formula>0</formula>
    </cfRule>
  </conditionalFormatting>
  <conditionalFormatting sqref="C102">
    <cfRule type="cellIs" dxfId="25" priority="79" stopIfTrue="1" operator="equal">
      <formula>#REF!</formula>
    </cfRule>
  </conditionalFormatting>
  <conditionalFormatting sqref="C95">
    <cfRule type="cellIs" dxfId="24" priority="33" stopIfTrue="1" operator="equal">
      <formula>#REF!</formula>
    </cfRule>
  </conditionalFormatting>
  <conditionalFormatting sqref="A95:B95">
    <cfRule type="cellIs" dxfId="23" priority="34" stopIfTrue="1" operator="equal">
      <formula>0</formula>
    </cfRule>
  </conditionalFormatting>
  <conditionalFormatting sqref="A96:B96">
    <cfRule type="cellIs" dxfId="22" priority="32" stopIfTrue="1" operator="equal">
      <formula>0</formula>
    </cfRule>
  </conditionalFormatting>
  <conditionalFormatting sqref="C97">
    <cfRule type="cellIs" dxfId="21" priority="29" stopIfTrue="1" operator="equal">
      <formula>$C96</formula>
    </cfRule>
  </conditionalFormatting>
  <conditionalFormatting sqref="A97:B97">
    <cfRule type="cellIs" dxfId="20" priority="30" stopIfTrue="1" operator="equal">
      <formula>0</formula>
    </cfRule>
  </conditionalFormatting>
  <conditionalFormatting sqref="C99">
    <cfRule type="cellIs" dxfId="19" priority="27" stopIfTrue="1" operator="equal">
      <formula>$C97</formula>
    </cfRule>
  </conditionalFormatting>
  <conditionalFormatting sqref="A99:B99">
    <cfRule type="cellIs" dxfId="18" priority="28" stopIfTrue="1" operator="equal">
      <formula>0</formula>
    </cfRule>
  </conditionalFormatting>
  <conditionalFormatting sqref="C100">
    <cfRule type="cellIs" dxfId="17" priority="25" stopIfTrue="1" operator="equal">
      <formula>$C99</formula>
    </cfRule>
  </conditionalFormatting>
  <conditionalFormatting sqref="A100:B100">
    <cfRule type="cellIs" dxfId="16" priority="26" stopIfTrue="1" operator="equal">
      <formula>0</formula>
    </cfRule>
  </conditionalFormatting>
  <conditionalFormatting sqref="C101">
    <cfRule type="cellIs" dxfId="15" priority="23" stopIfTrue="1" operator="equal">
      <formula>$C100</formula>
    </cfRule>
  </conditionalFormatting>
  <conditionalFormatting sqref="A101:B101">
    <cfRule type="cellIs" dxfId="14" priority="24" stopIfTrue="1" operator="equal">
      <formula>0</formula>
    </cfRule>
  </conditionalFormatting>
  <conditionalFormatting sqref="C96">
    <cfRule type="cellIs" dxfId="13" priority="13" stopIfTrue="1" operator="equal">
      <formula>$C95</formula>
    </cfRule>
  </conditionalFormatting>
  <conditionalFormatting sqref="C69">
    <cfRule type="cellIs" dxfId="12" priority="11" stopIfTrue="1" operator="equal">
      <formula>#REF!</formula>
    </cfRule>
  </conditionalFormatting>
  <conditionalFormatting sqref="A69:B69">
    <cfRule type="cellIs" dxfId="11" priority="12" stopIfTrue="1" operator="equal">
      <formula>0</formula>
    </cfRule>
  </conditionalFormatting>
  <conditionalFormatting sqref="C68">
    <cfRule type="cellIs" dxfId="10" priority="80" stopIfTrue="1" operator="equal">
      <formula>#REF!</formula>
    </cfRule>
  </conditionalFormatting>
  <conditionalFormatting sqref="C94">
    <cfRule type="cellIs" dxfId="9" priority="9" stopIfTrue="1" operator="equal">
      <formula>#REF!</formula>
    </cfRule>
  </conditionalFormatting>
  <conditionalFormatting sqref="A94:B94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#REF!</formula>
    </cfRule>
  </conditionalFormatting>
  <conditionalFormatting sqref="A93:B93">
    <cfRule type="cellIs" dxfId="6" priority="8" stopIfTrue="1" operator="equal">
      <formula>0</formula>
    </cfRule>
  </conditionalFormatting>
  <conditionalFormatting sqref="C84">
    <cfRule type="cellIs" dxfId="5" priority="5" stopIfTrue="1" operator="equal">
      <formula>$C82</formula>
    </cfRule>
  </conditionalFormatting>
  <conditionalFormatting sqref="A84:B84">
    <cfRule type="cellIs" dxfId="4" priority="6" stopIfTrue="1" operator="equal">
      <formula>0</formula>
    </cfRule>
  </conditionalFormatting>
  <conditionalFormatting sqref="C74">
    <cfRule type="cellIs" dxfId="3" priority="3" stopIfTrue="1" operator="equal">
      <formula>$C72</formula>
    </cfRule>
  </conditionalFormatting>
  <conditionalFormatting sqref="A74:B74">
    <cfRule type="cellIs" dxfId="2" priority="4" stopIfTrue="1" operator="equal">
      <formula>0</formula>
    </cfRule>
  </conditionalFormatting>
  <conditionalFormatting sqref="C98">
    <cfRule type="cellIs" dxfId="1" priority="1" stopIfTrue="1" operator="equal">
      <formula>$C96</formula>
    </cfRule>
  </conditionalFormatting>
  <conditionalFormatting sqref="A98:B98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  <rowBreaks count="2" manualBreakCount="2">
    <brk id="44" max="68" man="1"/>
    <brk id="102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N9" sqref="N9"/>
    </sheetView>
  </sheetViews>
  <sheetFormatPr defaultRowHeight="13.2" x14ac:dyDescent="0.25"/>
  <cols>
    <col min="3" max="3" width="20.88671875" customWidth="1"/>
    <col min="5" max="5" width="11.88671875" customWidth="1"/>
    <col min="9" max="9" width="11" customWidth="1"/>
  </cols>
  <sheetData>
    <row r="1" spans="1:9" ht="15.6" x14ac:dyDescent="0.3">
      <c r="A1" s="47"/>
      <c r="B1" s="47"/>
      <c r="C1" s="47"/>
      <c r="D1" s="47"/>
      <c r="E1" s="47"/>
      <c r="F1" s="47"/>
      <c r="G1" s="48"/>
      <c r="H1" s="49"/>
      <c r="I1" s="49" t="s">
        <v>120</v>
      </c>
    </row>
    <row r="2" spans="1:9" ht="15.6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186" t="s">
        <v>121</v>
      </c>
      <c r="B3" s="186"/>
      <c r="C3" s="186"/>
      <c r="D3" s="186"/>
      <c r="E3" s="186"/>
      <c r="F3" s="186"/>
      <c r="G3" s="186"/>
      <c r="H3" s="186"/>
      <c r="I3" s="186"/>
    </row>
    <row r="4" spans="1:9" ht="15.6" x14ac:dyDescent="0.3">
      <c r="A4" s="47"/>
      <c r="B4" s="47"/>
      <c r="C4" s="186" t="s">
        <v>211</v>
      </c>
      <c r="D4" s="187"/>
      <c r="E4" s="187"/>
      <c r="F4" s="187"/>
      <c r="G4" s="187"/>
      <c r="H4" s="47"/>
      <c r="I4" s="47"/>
    </row>
    <row r="5" spans="1:9" ht="15.6" x14ac:dyDescent="0.3">
      <c r="A5" s="47"/>
      <c r="B5" s="47"/>
      <c r="C5" s="47"/>
      <c r="D5" s="47"/>
      <c r="E5" s="47"/>
      <c r="F5" s="47"/>
      <c r="G5" s="47"/>
      <c r="H5" s="47"/>
      <c r="I5" s="47"/>
    </row>
    <row r="6" spans="1:9" ht="15.6" x14ac:dyDescent="0.3">
      <c r="A6" s="47" t="s">
        <v>7</v>
      </c>
      <c r="B6" s="188" t="str">
        <f>[1]звіт!F11</f>
        <v>0600000</v>
      </c>
      <c r="C6" s="189"/>
      <c r="D6" s="189" t="s">
        <v>99</v>
      </c>
      <c r="E6" s="189"/>
      <c r="F6" s="189"/>
      <c r="G6" s="189"/>
      <c r="H6" s="189"/>
      <c r="I6" s="189"/>
    </row>
    <row r="7" spans="1:9" ht="15.6" x14ac:dyDescent="0.3">
      <c r="A7" s="47"/>
      <c r="B7" s="190" t="s">
        <v>122</v>
      </c>
      <c r="C7" s="190"/>
      <c r="D7" s="191" t="s">
        <v>123</v>
      </c>
      <c r="E7" s="191"/>
      <c r="F7" s="191"/>
      <c r="G7" s="191"/>
      <c r="H7" s="191"/>
      <c r="I7" s="191"/>
    </row>
    <row r="8" spans="1:9" ht="15.6" x14ac:dyDescent="0.3">
      <c r="A8" s="47"/>
      <c r="B8" s="47"/>
      <c r="C8" s="47"/>
      <c r="D8" s="47"/>
      <c r="E8" s="47"/>
      <c r="F8" s="47"/>
      <c r="G8" s="47"/>
      <c r="H8" s="47"/>
      <c r="I8" s="47"/>
    </row>
    <row r="9" spans="1:9" ht="15.6" x14ac:dyDescent="0.3">
      <c r="A9" s="47" t="s">
        <v>28</v>
      </c>
      <c r="B9" s="189">
        <f>[1]звіт!F14</f>
        <v>610000</v>
      </c>
      <c r="C9" s="189"/>
      <c r="D9" s="189" t="s">
        <v>99</v>
      </c>
      <c r="E9" s="189"/>
      <c r="F9" s="189"/>
      <c r="G9" s="189"/>
      <c r="H9" s="189"/>
      <c r="I9" s="189"/>
    </row>
    <row r="10" spans="1:9" ht="15.6" x14ac:dyDescent="0.3">
      <c r="A10" s="47"/>
      <c r="B10" s="190" t="s">
        <v>122</v>
      </c>
      <c r="C10" s="190"/>
      <c r="D10" s="191" t="s">
        <v>124</v>
      </c>
      <c r="E10" s="191"/>
      <c r="F10" s="191"/>
      <c r="G10" s="191"/>
      <c r="H10" s="191"/>
      <c r="I10" s="191"/>
    </row>
    <row r="11" spans="1:9" ht="15.6" x14ac:dyDescent="0.3">
      <c r="A11" s="47"/>
      <c r="B11" s="47"/>
      <c r="C11" s="47"/>
      <c r="D11" s="47"/>
      <c r="E11" s="47"/>
      <c r="F11" s="47"/>
      <c r="G11" s="47"/>
      <c r="H11" s="47"/>
      <c r="I11" s="47"/>
    </row>
    <row r="12" spans="1:9" ht="36" customHeight="1" x14ac:dyDescent="0.3">
      <c r="A12" s="47" t="s">
        <v>29</v>
      </c>
      <c r="B12" s="188" t="s">
        <v>107</v>
      </c>
      <c r="C12" s="188"/>
      <c r="D12" s="192" t="s">
        <v>108</v>
      </c>
      <c r="E12" s="192"/>
      <c r="F12" s="192"/>
      <c r="G12" s="192"/>
      <c r="H12" s="192"/>
      <c r="I12" s="192"/>
    </row>
    <row r="13" spans="1:9" ht="15.6" x14ac:dyDescent="0.3">
      <c r="A13" s="47"/>
      <c r="B13" s="190" t="s">
        <v>122</v>
      </c>
      <c r="C13" s="190"/>
      <c r="D13" s="191" t="s">
        <v>125</v>
      </c>
      <c r="E13" s="191"/>
      <c r="F13" s="191"/>
      <c r="G13" s="191"/>
      <c r="H13" s="191"/>
      <c r="I13" s="191"/>
    </row>
    <row r="14" spans="1:9" ht="15.6" x14ac:dyDescent="0.3">
      <c r="A14" s="47"/>
      <c r="B14" s="47"/>
      <c r="C14" s="47"/>
      <c r="D14" s="47"/>
      <c r="E14" s="47"/>
      <c r="F14" s="47"/>
      <c r="G14" s="47"/>
      <c r="H14" s="47"/>
      <c r="I14" s="47"/>
    </row>
    <row r="15" spans="1:9" ht="15.6" x14ac:dyDescent="0.3">
      <c r="A15" s="47" t="s">
        <v>126</v>
      </c>
      <c r="B15" s="47" t="s">
        <v>127</v>
      </c>
      <c r="C15" s="47"/>
      <c r="D15" s="47"/>
      <c r="E15" s="47"/>
      <c r="F15" s="47"/>
      <c r="G15" s="47"/>
      <c r="H15" s="47"/>
      <c r="I15" s="47"/>
    </row>
    <row r="16" spans="1:9" ht="15.6" x14ac:dyDescent="0.3">
      <c r="A16" s="47"/>
      <c r="B16" s="47"/>
      <c r="C16" s="47"/>
      <c r="D16" s="47"/>
      <c r="E16" s="47"/>
      <c r="F16" s="47"/>
      <c r="G16" s="47"/>
      <c r="H16" s="47"/>
      <c r="I16" s="47"/>
    </row>
    <row r="17" spans="1:14" ht="15.6" x14ac:dyDescent="0.3">
      <c r="A17" s="98" t="s">
        <v>3</v>
      </c>
      <c r="B17" s="98" t="s">
        <v>128</v>
      </c>
      <c r="C17" s="98"/>
      <c r="D17" s="193" t="s">
        <v>129</v>
      </c>
      <c r="E17" s="193"/>
      <c r="F17" s="193"/>
      <c r="G17" s="193"/>
      <c r="H17" s="193"/>
      <c r="I17" s="193"/>
    </row>
    <row r="18" spans="1:14" ht="15.6" x14ac:dyDescent="0.25">
      <c r="A18" s="98"/>
      <c r="B18" s="98"/>
      <c r="C18" s="98"/>
      <c r="D18" s="98" t="s">
        <v>130</v>
      </c>
      <c r="E18" s="98"/>
      <c r="F18" s="98" t="s">
        <v>131</v>
      </c>
      <c r="G18" s="98"/>
      <c r="H18" s="98" t="s">
        <v>132</v>
      </c>
      <c r="I18" s="98"/>
    </row>
    <row r="19" spans="1:14" x14ac:dyDescent="0.25">
      <c r="A19" s="46">
        <v>1</v>
      </c>
      <c r="B19" s="194">
        <v>2</v>
      </c>
      <c r="C19" s="194"/>
      <c r="D19" s="194">
        <v>3</v>
      </c>
      <c r="E19" s="194"/>
      <c r="F19" s="194">
        <v>4</v>
      </c>
      <c r="G19" s="194"/>
      <c r="H19" s="194">
        <v>5</v>
      </c>
      <c r="I19" s="194"/>
    </row>
    <row r="20" spans="1:14" ht="15.6" x14ac:dyDescent="0.25">
      <c r="A20" s="50"/>
      <c r="B20" s="195" t="s">
        <v>133</v>
      </c>
      <c r="C20" s="196"/>
      <c r="D20" s="197" t="s">
        <v>134</v>
      </c>
      <c r="E20" s="197"/>
      <c r="F20" s="197" t="s">
        <v>134</v>
      </c>
      <c r="G20" s="197"/>
      <c r="H20" s="197" t="s">
        <v>134</v>
      </c>
      <c r="I20" s="197"/>
    </row>
    <row r="21" spans="1:14" ht="15.6" x14ac:dyDescent="0.25">
      <c r="A21" s="50"/>
      <c r="B21" s="198" t="s">
        <v>194</v>
      </c>
      <c r="C21" s="198"/>
      <c r="D21" s="199">
        <f>D22</f>
        <v>225.66782401937331</v>
      </c>
      <c r="E21" s="200"/>
      <c r="F21" s="201"/>
      <c r="G21" s="202"/>
      <c r="H21" s="98"/>
      <c r="I21" s="98"/>
    </row>
    <row r="22" spans="1:14" ht="63.6" customHeight="1" x14ac:dyDescent="0.25">
      <c r="A22" s="50"/>
      <c r="B22" s="203" t="s">
        <v>69</v>
      </c>
      <c r="C22" s="204"/>
      <c r="D22" s="205">
        <f>Лист2!AN31</f>
        <v>225.66782401937331</v>
      </c>
      <c r="E22" s="206"/>
      <c r="F22" s="207"/>
      <c r="G22" s="98"/>
      <c r="H22" s="98"/>
      <c r="I22" s="98"/>
    </row>
    <row r="23" spans="1:14" ht="15.6" x14ac:dyDescent="0.25">
      <c r="A23" s="50"/>
      <c r="B23" s="208" t="s">
        <v>135</v>
      </c>
      <c r="C23" s="208"/>
      <c r="D23" s="209" t="s">
        <v>134</v>
      </c>
      <c r="E23" s="209"/>
      <c r="F23" s="197" t="s">
        <v>134</v>
      </c>
      <c r="G23" s="197"/>
      <c r="H23" s="197" t="s">
        <v>134</v>
      </c>
      <c r="I23" s="197"/>
    </row>
    <row r="24" spans="1:14" ht="15.6" x14ac:dyDescent="0.25">
      <c r="A24" s="50"/>
      <c r="B24" s="208" t="s">
        <v>136</v>
      </c>
      <c r="C24" s="208"/>
      <c r="D24" s="210"/>
      <c r="E24" s="210"/>
      <c r="F24" s="98"/>
      <c r="G24" s="98"/>
      <c r="H24" s="98"/>
      <c r="I24" s="98"/>
    </row>
    <row r="25" spans="1:14" ht="15.6" x14ac:dyDescent="0.25">
      <c r="A25" s="50"/>
      <c r="B25" s="208" t="s">
        <v>137</v>
      </c>
      <c r="C25" s="208"/>
      <c r="D25" s="210"/>
      <c r="E25" s="210"/>
      <c r="F25" s="98"/>
      <c r="G25" s="98"/>
      <c r="H25" s="98"/>
      <c r="I25" s="98"/>
    </row>
    <row r="26" spans="1:14" ht="15.6" x14ac:dyDescent="0.25">
      <c r="A26" s="50"/>
      <c r="B26" s="211"/>
      <c r="C26" s="211"/>
      <c r="D26" s="210"/>
      <c r="E26" s="210"/>
      <c r="F26" s="98"/>
      <c r="G26" s="98"/>
      <c r="H26" s="98"/>
      <c r="I26" s="98"/>
      <c r="N26" t="s">
        <v>116</v>
      </c>
    </row>
    <row r="27" spans="1:14" ht="15.6" x14ac:dyDescent="0.25">
      <c r="A27" s="50"/>
      <c r="B27" s="203" t="s">
        <v>138</v>
      </c>
      <c r="C27" s="204"/>
      <c r="D27" s="210"/>
      <c r="E27" s="210"/>
      <c r="F27" s="98"/>
      <c r="G27" s="98"/>
      <c r="H27" s="98"/>
      <c r="I27" s="98"/>
    </row>
    <row r="28" spans="1:14" ht="15.6" x14ac:dyDescent="0.25">
      <c r="A28" s="50"/>
      <c r="B28" s="211"/>
      <c r="C28" s="211"/>
      <c r="D28" s="210"/>
      <c r="E28" s="210"/>
      <c r="F28" s="98"/>
      <c r="G28" s="98"/>
      <c r="H28" s="98"/>
      <c r="I28" s="98"/>
    </row>
    <row r="29" spans="1:14" ht="15.6" x14ac:dyDescent="0.25">
      <c r="A29" s="50"/>
      <c r="B29" s="195" t="s">
        <v>139</v>
      </c>
      <c r="C29" s="196"/>
      <c r="D29" s="205">
        <f>D21</f>
        <v>225.66782401937331</v>
      </c>
      <c r="E29" s="206"/>
      <c r="F29" s="201"/>
      <c r="G29" s="212"/>
      <c r="H29" s="98"/>
      <c r="I29" s="98"/>
    </row>
    <row r="30" spans="1:14" x14ac:dyDescent="0.25">
      <c r="A30" s="213" t="s">
        <v>140</v>
      </c>
      <c r="B30" s="213"/>
      <c r="C30" s="213"/>
      <c r="D30" s="213"/>
      <c r="E30" s="213"/>
      <c r="F30" s="213"/>
      <c r="G30" s="213"/>
      <c r="H30" s="213"/>
      <c r="I30" s="213"/>
    </row>
    <row r="31" spans="1:14" ht="15.6" x14ac:dyDescent="0.3">
      <c r="A31" s="47"/>
      <c r="B31" s="47"/>
      <c r="C31" s="47"/>
      <c r="D31" s="47"/>
      <c r="E31" s="47"/>
      <c r="F31" s="47"/>
      <c r="G31" s="47"/>
      <c r="H31" s="47"/>
      <c r="I31" s="47"/>
    </row>
    <row r="32" spans="1:14" ht="15.6" x14ac:dyDescent="0.3">
      <c r="A32" s="47" t="s">
        <v>141</v>
      </c>
      <c r="B32" s="47" t="s">
        <v>142</v>
      </c>
      <c r="C32" s="47"/>
      <c r="D32" s="47"/>
      <c r="E32" s="47"/>
      <c r="F32" s="47"/>
      <c r="G32" s="47"/>
      <c r="H32" s="47"/>
      <c r="I32" s="47"/>
    </row>
    <row r="33" spans="1:9" ht="15.6" x14ac:dyDescent="0.3">
      <c r="A33" s="47"/>
      <c r="B33" s="47"/>
      <c r="C33" s="47"/>
      <c r="D33" s="47"/>
      <c r="E33" s="47"/>
      <c r="F33" s="47"/>
      <c r="G33" s="47"/>
      <c r="H33" s="47"/>
      <c r="I33" s="47"/>
    </row>
    <row r="34" spans="1:9" ht="15.6" x14ac:dyDescent="0.25">
      <c r="A34" s="45" t="s">
        <v>3</v>
      </c>
      <c r="B34" s="98" t="s">
        <v>143</v>
      </c>
      <c r="C34" s="98"/>
      <c r="D34" s="98" t="s">
        <v>144</v>
      </c>
      <c r="E34" s="98"/>
      <c r="F34" s="98"/>
      <c r="G34" s="98"/>
      <c r="H34" s="98"/>
      <c r="I34" s="98"/>
    </row>
    <row r="35" spans="1:9" x14ac:dyDescent="0.25">
      <c r="A35" s="46">
        <v>1</v>
      </c>
      <c r="B35" s="191">
        <v>2</v>
      </c>
      <c r="C35" s="191"/>
      <c r="D35" s="194">
        <v>3</v>
      </c>
      <c r="E35" s="194"/>
      <c r="F35" s="194"/>
      <c r="G35" s="194"/>
      <c r="H35" s="194"/>
      <c r="I35" s="194"/>
    </row>
    <row r="36" spans="1:9" ht="15.6" x14ac:dyDescent="0.25">
      <c r="A36" s="50"/>
      <c r="B36" s="211" t="s">
        <v>136</v>
      </c>
      <c r="C36" s="211"/>
      <c r="D36" s="211"/>
      <c r="E36" s="211"/>
      <c r="F36" s="211"/>
      <c r="G36" s="211"/>
      <c r="H36" s="211"/>
      <c r="I36" s="211"/>
    </row>
    <row r="37" spans="1:9" ht="15.6" x14ac:dyDescent="0.25">
      <c r="A37" s="50"/>
      <c r="B37" s="211" t="s">
        <v>137</v>
      </c>
      <c r="C37" s="211"/>
      <c r="D37" s="211"/>
      <c r="E37" s="211"/>
      <c r="F37" s="211"/>
      <c r="G37" s="211"/>
      <c r="H37" s="211"/>
      <c r="I37" s="211"/>
    </row>
    <row r="38" spans="1:9" ht="15.6" x14ac:dyDescent="0.25">
      <c r="A38" s="50"/>
      <c r="B38" s="211"/>
      <c r="C38" s="211"/>
      <c r="D38" s="211"/>
      <c r="E38" s="211"/>
      <c r="F38" s="211"/>
      <c r="G38" s="211"/>
      <c r="H38" s="211"/>
      <c r="I38" s="211"/>
    </row>
    <row r="39" spans="1:9" ht="15.6" x14ac:dyDescent="0.25">
      <c r="A39" s="50"/>
      <c r="B39" s="211"/>
      <c r="C39" s="211"/>
      <c r="D39" s="211"/>
      <c r="E39" s="211"/>
      <c r="F39" s="211"/>
      <c r="G39" s="211"/>
      <c r="H39" s="211"/>
      <c r="I39" s="211"/>
    </row>
    <row r="40" spans="1:9" x14ac:dyDescent="0.25">
      <c r="A40" s="215" t="s">
        <v>145</v>
      </c>
      <c r="B40" s="216"/>
      <c r="C40" s="216"/>
      <c r="D40" s="216"/>
      <c r="E40" s="216"/>
      <c r="F40" s="216"/>
      <c r="G40" s="216"/>
      <c r="H40" s="216"/>
      <c r="I40" s="216"/>
    </row>
    <row r="41" spans="1:9" ht="15.6" x14ac:dyDescent="0.3">
      <c r="A41" s="47"/>
      <c r="B41" s="47"/>
      <c r="C41" s="47"/>
      <c r="D41" s="47"/>
      <c r="E41" s="47"/>
      <c r="F41" s="47"/>
      <c r="G41" s="47"/>
      <c r="H41" s="47"/>
      <c r="I41" s="47"/>
    </row>
    <row r="42" spans="1:9" ht="15.6" x14ac:dyDescent="0.3">
      <c r="A42" s="47"/>
      <c r="B42" s="47"/>
      <c r="C42" s="47"/>
      <c r="D42" s="47"/>
      <c r="E42" s="47"/>
      <c r="F42" s="47"/>
      <c r="G42" s="47"/>
      <c r="H42" s="47"/>
      <c r="I42" s="47"/>
    </row>
    <row r="43" spans="1:9" ht="15.6" x14ac:dyDescent="0.3">
      <c r="A43" s="214" t="s">
        <v>146</v>
      </c>
      <c r="B43" s="214"/>
      <c r="C43" s="214"/>
      <c r="D43" s="214"/>
      <c r="E43" s="214"/>
      <c r="F43" s="214"/>
      <c r="G43" s="214"/>
      <c r="H43" s="214"/>
      <c r="I43" s="214"/>
    </row>
    <row r="44" spans="1:9" ht="15.6" x14ac:dyDescent="0.3">
      <c r="A44" s="48"/>
      <c r="B44" s="48"/>
      <c r="C44" s="51"/>
      <c r="D44" s="51"/>
      <c r="E44" s="51"/>
      <c r="F44" s="51"/>
      <c r="G44" s="51"/>
      <c r="H44" s="47"/>
      <c r="I44" s="47"/>
    </row>
  </sheetData>
  <mergeCells count="79"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B13:C13"/>
    <mergeCell ref="D13:I13"/>
    <mergeCell ref="A17:A18"/>
    <mergeCell ref="B17:C18"/>
    <mergeCell ref="D17:I17"/>
    <mergeCell ref="D18:E18"/>
    <mergeCell ref="F18:G18"/>
    <mergeCell ref="H18:I18"/>
    <mergeCell ref="B9:C9"/>
    <mergeCell ref="D9:I9"/>
    <mergeCell ref="B10:C10"/>
    <mergeCell ref="D10:I10"/>
    <mergeCell ref="B12:C12"/>
    <mergeCell ref="D12:I12"/>
    <mergeCell ref="A3:I3"/>
    <mergeCell ref="C4:G4"/>
    <mergeCell ref="B6:C6"/>
    <mergeCell ref="D6:I6"/>
    <mergeCell ref="B7:C7"/>
    <mergeCell ref="D7:I7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6"/>
  <sheetViews>
    <sheetView workbookViewId="0">
      <selection activeCell="Y25" sqref="Y25"/>
    </sheetView>
  </sheetViews>
  <sheetFormatPr defaultRowHeight="13.2" x14ac:dyDescent="0.25"/>
  <cols>
    <col min="1" max="8" width="2.33203125" style="63" customWidth="1"/>
    <col min="9" max="28" width="2" style="63" customWidth="1"/>
    <col min="29" max="29" width="0.88671875" style="63" customWidth="1"/>
    <col min="30" max="30" width="2" style="63" hidden="1" customWidth="1"/>
    <col min="31" max="33" width="2" style="63" customWidth="1"/>
    <col min="34" max="34" width="4.109375" style="63" customWidth="1"/>
    <col min="35" max="40" width="2" style="63" customWidth="1"/>
    <col min="41" max="41" width="3.44140625" style="63" customWidth="1"/>
    <col min="42" max="45" width="2" style="63" customWidth="1"/>
    <col min="46" max="46" width="0.77734375" style="63" customWidth="1"/>
    <col min="47" max="49" width="2" style="63" customWidth="1"/>
    <col min="50" max="50" width="3.88671875" style="63" customWidth="1"/>
    <col min="51" max="65" width="2" style="63" customWidth="1"/>
    <col min="66" max="66" width="7.109375" style="63" customWidth="1"/>
  </cols>
  <sheetData>
    <row r="2" spans="1:66" ht="32.4" customHeight="1" x14ac:dyDescent="0.3">
      <c r="A2" s="52"/>
      <c r="B2" s="52"/>
      <c r="C2" s="52"/>
      <c r="D2" s="223" t="s">
        <v>107</v>
      </c>
      <c r="E2" s="223"/>
      <c r="F2" s="223"/>
      <c r="G2" s="223"/>
      <c r="H2" s="223"/>
      <c r="I2" s="223"/>
      <c r="J2" s="223"/>
      <c r="K2" s="223"/>
      <c r="L2" s="52"/>
      <c r="M2" s="223" t="s">
        <v>111</v>
      </c>
      <c r="N2" s="223"/>
      <c r="O2" s="223"/>
      <c r="P2" s="223"/>
      <c r="Q2" s="223"/>
      <c r="R2" s="223"/>
      <c r="S2" s="53"/>
      <c r="T2" s="224" t="s">
        <v>108</v>
      </c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</row>
    <row r="3" spans="1:66" x14ac:dyDescent="0.25">
      <c r="A3" s="54"/>
      <c r="B3" s="54"/>
      <c r="C3" s="54"/>
      <c r="D3" s="225" t="s">
        <v>122</v>
      </c>
      <c r="E3" s="225"/>
      <c r="F3" s="225"/>
      <c r="G3" s="225"/>
      <c r="H3" s="225"/>
      <c r="I3" s="225"/>
      <c r="J3" s="225"/>
      <c r="K3" s="225"/>
      <c r="L3" s="55"/>
      <c r="M3" s="225" t="s">
        <v>147</v>
      </c>
      <c r="N3" s="225"/>
      <c r="O3" s="225"/>
      <c r="P3" s="225"/>
      <c r="Q3" s="225"/>
      <c r="R3" s="225"/>
      <c r="S3" s="56"/>
      <c r="T3" s="225" t="s">
        <v>148</v>
      </c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  <c r="BM3" s="225"/>
      <c r="BN3" s="225"/>
    </row>
    <row r="4" spans="1:66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</row>
    <row r="5" spans="1:66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9"/>
      <c r="AA5" s="59"/>
      <c r="AB5" s="59"/>
      <c r="AC5" s="59"/>
      <c r="AD5" s="59"/>
      <c r="AE5" s="60"/>
      <c r="AF5" s="61"/>
      <c r="AG5" s="61"/>
      <c r="AH5" s="61"/>
      <c r="AI5" s="59"/>
      <c r="AJ5" s="59"/>
      <c r="AK5" s="59"/>
      <c r="AL5" s="59"/>
      <c r="AM5" s="59"/>
      <c r="AN5" s="59"/>
      <c r="AO5" s="61"/>
      <c r="AP5" s="61"/>
      <c r="AQ5" s="61"/>
      <c r="AR5" s="61"/>
      <c r="AS5" s="61"/>
      <c r="AT5" s="61"/>
      <c r="AU5" s="60"/>
      <c r="AV5" s="60"/>
      <c r="AW5" s="60"/>
      <c r="AX5" s="60"/>
      <c r="AY5" s="59"/>
      <c r="AZ5" s="59"/>
      <c r="BA5" s="59"/>
      <c r="BB5" s="59"/>
      <c r="BC5" s="59"/>
      <c r="BD5" s="59"/>
      <c r="BE5" s="61"/>
      <c r="BF5" s="61"/>
      <c r="BG5" s="61"/>
      <c r="BH5" s="61"/>
      <c r="BI5" s="61"/>
      <c r="BJ5" s="61"/>
      <c r="BK5" s="60"/>
      <c r="BL5" s="60"/>
      <c r="BM5" s="60"/>
      <c r="BN5" s="60"/>
    </row>
    <row r="6" spans="1:66" ht="15.6" x14ac:dyDescent="0.3">
      <c r="A6" s="52"/>
      <c r="B6" s="52"/>
      <c r="C6" s="52" t="s">
        <v>149</v>
      </c>
      <c r="D6" s="52" t="s">
        <v>150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</row>
    <row r="7" spans="1:66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</row>
    <row r="8" spans="1:66" ht="13.8" x14ac:dyDescent="0.25">
      <c r="A8" s="226" t="s">
        <v>6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7" t="s">
        <v>151</v>
      </c>
      <c r="AF8" s="227"/>
      <c r="AG8" s="227"/>
      <c r="AH8" s="227"/>
      <c r="AI8" s="226">
        <v>2022</v>
      </c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>
        <v>2023</v>
      </c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</row>
    <row r="9" spans="1:66" x14ac:dyDescent="0.25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7"/>
      <c r="AF9" s="227"/>
      <c r="AG9" s="227"/>
      <c r="AH9" s="227"/>
      <c r="AI9" s="227" t="s">
        <v>152</v>
      </c>
      <c r="AJ9" s="227"/>
      <c r="AK9" s="227"/>
      <c r="AL9" s="227"/>
      <c r="AM9" s="227"/>
      <c r="AN9" s="227"/>
      <c r="AO9" s="227" t="s">
        <v>153</v>
      </c>
      <c r="AP9" s="227"/>
      <c r="AQ9" s="227"/>
      <c r="AR9" s="227"/>
      <c r="AS9" s="227"/>
      <c r="AT9" s="227"/>
      <c r="AU9" s="227" t="s">
        <v>154</v>
      </c>
      <c r="AV9" s="227"/>
      <c r="AW9" s="227"/>
      <c r="AX9" s="227"/>
      <c r="AY9" s="227" t="s">
        <v>152</v>
      </c>
      <c r="AZ9" s="227"/>
      <c r="BA9" s="227"/>
      <c r="BB9" s="227"/>
      <c r="BC9" s="227"/>
      <c r="BD9" s="227"/>
      <c r="BE9" s="227" t="s">
        <v>153</v>
      </c>
      <c r="BF9" s="227"/>
      <c r="BG9" s="227"/>
      <c r="BH9" s="227"/>
      <c r="BI9" s="227"/>
      <c r="BJ9" s="227"/>
      <c r="BK9" s="227" t="s">
        <v>154</v>
      </c>
      <c r="BL9" s="227"/>
      <c r="BM9" s="227"/>
      <c r="BN9" s="227"/>
    </row>
    <row r="10" spans="1:66" ht="15.6" x14ac:dyDescent="0.25">
      <c r="A10" s="228" t="s">
        <v>69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229"/>
      <c r="BD10" s="229"/>
      <c r="BE10" s="229"/>
      <c r="BF10" s="229"/>
      <c r="BG10" s="229"/>
      <c r="BH10" s="229"/>
      <c r="BI10" s="229"/>
      <c r="BJ10" s="229"/>
      <c r="BK10" s="229"/>
      <c r="BL10" s="229"/>
      <c r="BM10" s="229"/>
      <c r="BN10" s="230"/>
    </row>
    <row r="11" spans="1:66" x14ac:dyDescent="0.25">
      <c r="A11" s="231" t="s">
        <v>155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</row>
    <row r="12" spans="1:66" ht="19.8" customHeight="1" x14ac:dyDescent="0.25">
      <c r="A12" s="122" t="s">
        <v>91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220" t="s">
        <v>157</v>
      </c>
      <c r="AF12" s="221"/>
      <c r="AG12" s="221"/>
      <c r="AH12" s="222"/>
      <c r="AI12" s="217">
        <v>7443</v>
      </c>
      <c r="AJ12" s="218"/>
      <c r="AK12" s="218"/>
      <c r="AL12" s="218"/>
      <c r="AM12" s="218"/>
      <c r="AN12" s="218"/>
      <c r="AO12" s="217">
        <v>7383</v>
      </c>
      <c r="AP12" s="218"/>
      <c r="AQ12" s="218"/>
      <c r="AR12" s="218"/>
      <c r="AS12" s="218"/>
      <c r="AT12" s="218"/>
      <c r="AU12" s="219">
        <f>AI12/AO12</f>
        <v>1.008126777732629</v>
      </c>
      <c r="AV12" s="219"/>
      <c r="AW12" s="219"/>
      <c r="AX12" s="219"/>
      <c r="AY12" s="217">
        <f>КПК0611070!Y84</f>
        <v>7958.6568986568991</v>
      </c>
      <c r="AZ12" s="218"/>
      <c r="BA12" s="218"/>
      <c r="BB12" s="218"/>
      <c r="BC12" s="218"/>
      <c r="BD12" s="218"/>
      <c r="BE12" s="217">
        <f>КПК0611070!AN84</f>
        <v>7588.7398705501619</v>
      </c>
      <c r="BF12" s="218"/>
      <c r="BG12" s="218"/>
      <c r="BH12" s="218"/>
      <c r="BI12" s="218"/>
      <c r="BJ12" s="218"/>
      <c r="BK12" s="219">
        <f>AY12/BE12</f>
        <v>1.0487455143300253</v>
      </c>
      <c r="BL12" s="219"/>
      <c r="BM12" s="219"/>
      <c r="BN12" s="219"/>
    </row>
    <row r="13" spans="1:66" ht="19.8" customHeight="1" x14ac:dyDescent="0.25">
      <c r="A13" s="235" t="str">
        <f>КПК0611070!C85</f>
        <v>середні витрати на оновлення освітлення  в закладах позашкільної освіти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220" t="s">
        <v>157</v>
      </c>
      <c r="AF13" s="221"/>
      <c r="AG13" s="221"/>
      <c r="AH13" s="222"/>
      <c r="AI13" s="217">
        <v>0</v>
      </c>
      <c r="AJ13" s="218"/>
      <c r="AK13" s="218"/>
      <c r="AL13" s="218"/>
      <c r="AM13" s="218"/>
      <c r="AN13" s="218"/>
      <c r="AO13" s="217">
        <v>0</v>
      </c>
      <c r="AP13" s="218"/>
      <c r="AQ13" s="218"/>
      <c r="AR13" s="218"/>
      <c r="AS13" s="218"/>
      <c r="AT13" s="218"/>
      <c r="AU13" s="219">
        <v>0</v>
      </c>
      <c r="AV13" s="219"/>
      <c r="AW13" s="219"/>
      <c r="AX13" s="219"/>
      <c r="AY13" s="217">
        <v>76800</v>
      </c>
      <c r="AZ13" s="218"/>
      <c r="BA13" s="218"/>
      <c r="BB13" s="218"/>
      <c r="BC13" s="218"/>
      <c r="BD13" s="218"/>
      <c r="BE13" s="217">
        <v>76600</v>
      </c>
      <c r="BF13" s="218"/>
      <c r="BG13" s="218"/>
      <c r="BH13" s="218"/>
      <c r="BI13" s="218"/>
      <c r="BJ13" s="218"/>
      <c r="BK13" s="219">
        <f>AY13/BE13</f>
        <v>1.0026109660574412</v>
      </c>
      <c r="BL13" s="219"/>
      <c r="BM13" s="219"/>
      <c r="BN13" s="219"/>
    </row>
    <row r="14" spans="1:66" x14ac:dyDescent="0.25">
      <c r="A14" s="233" t="s">
        <v>189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234"/>
      <c r="AF14" s="234"/>
      <c r="AG14" s="234"/>
      <c r="AH14" s="234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9"/>
      <c r="AV14" s="219"/>
      <c r="AW14" s="219"/>
      <c r="AX14" s="219"/>
      <c r="AY14" s="217"/>
      <c r="AZ14" s="218"/>
      <c r="BA14" s="218"/>
      <c r="BB14" s="218"/>
      <c r="BC14" s="218"/>
      <c r="BD14" s="218"/>
      <c r="BE14" s="217"/>
      <c r="BF14" s="218"/>
      <c r="BG14" s="218"/>
      <c r="BH14" s="218"/>
      <c r="BI14" s="218"/>
      <c r="BJ14" s="218"/>
      <c r="BK14" s="219"/>
      <c r="BL14" s="219"/>
      <c r="BM14" s="219"/>
      <c r="BN14" s="219"/>
    </row>
    <row r="15" spans="1:66" ht="28.8" customHeight="1" x14ac:dyDescent="0.25">
      <c r="A15" s="122" t="s">
        <v>95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241" t="s">
        <v>156</v>
      </c>
      <c r="AF15" s="242"/>
      <c r="AG15" s="242"/>
      <c r="AH15" s="243"/>
      <c r="AI15" s="218">
        <v>99</v>
      </c>
      <c r="AJ15" s="218"/>
      <c r="AK15" s="218"/>
      <c r="AL15" s="218"/>
      <c r="AM15" s="218"/>
      <c r="AN15" s="218"/>
      <c r="AO15" s="218">
        <v>97.66</v>
      </c>
      <c r="AP15" s="218"/>
      <c r="AQ15" s="218"/>
      <c r="AR15" s="218"/>
      <c r="AS15" s="218"/>
      <c r="AT15" s="218"/>
      <c r="AU15" s="219">
        <f>AO15/AI15</f>
        <v>0.98646464646464638</v>
      </c>
      <c r="AV15" s="219"/>
      <c r="AW15" s="219"/>
      <c r="AX15" s="219"/>
      <c r="AY15" s="240">
        <f>КПК0611070!Y87</f>
        <v>100</v>
      </c>
      <c r="AZ15" s="218"/>
      <c r="BA15" s="218"/>
      <c r="BB15" s="218"/>
      <c r="BC15" s="218"/>
      <c r="BD15" s="218"/>
      <c r="BE15" s="240">
        <v>98.1</v>
      </c>
      <c r="BF15" s="218"/>
      <c r="BG15" s="218"/>
      <c r="BH15" s="218"/>
      <c r="BI15" s="218"/>
      <c r="BJ15" s="218"/>
      <c r="BK15" s="219">
        <f>BE15/AY15</f>
        <v>0.98099999999999998</v>
      </c>
      <c r="BL15" s="219"/>
      <c r="BM15" s="219"/>
      <c r="BN15" s="219"/>
    </row>
    <row r="16" spans="1:66" hidden="1" x14ac:dyDescent="0.25">
      <c r="A16" s="236" t="s">
        <v>158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8"/>
      <c r="AE16" s="236">
        <v>3</v>
      </c>
      <c r="AF16" s="237"/>
      <c r="AG16" s="237"/>
      <c r="AH16" s="238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</row>
    <row r="17" spans="1:66" hidden="1" x14ac:dyDescent="0.25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</row>
    <row r="18" spans="1:66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</row>
    <row r="19" spans="1:66" ht="14.4" x14ac:dyDescent="0.3">
      <c r="A19" s="57"/>
      <c r="B19" s="62" t="s">
        <v>159</v>
      </c>
      <c r="C19" s="246" t="s">
        <v>162</v>
      </c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57"/>
      <c r="AH19" s="57"/>
      <c r="AI19" s="247" t="s">
        <v>191</v>
      </c>
      <c r="AJ19" s="247"/>
      <c r="AK19" s="247"/>
      <c r="AL19" s="247"/>
      <c r="AM19" s="62" t="s">
        <v>160</v>
      </c>
      <c r="AN19" s="248">
        <f>(AU13+AU12)/2*100</f>
        <v>50.406338886631453</v>
      </c>
      <c r="AO19" s="248"/>
      <c r="AP19" s="248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spans="1:66" ht="13.8" x14ac:dyDescent="0.25">
      <c r="A20" s="57"/>
      <c r="B20" s="62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spans="1:66" ht="14.4" x14ac:dyDescent="0.3">
      <c r="A21" s="57"/>
      <c r="B21" s="62" t="s">
        <v>161</v>
      </c>
      <c r="C21" s="246" t="s">
        <v>199</v>
      </c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57"/>
      <c r="AH21" s="57"/>
      <c r="AI21" s="247" t="s">
        <v>191</v>
      </c>
      <c r="AJ21" s="247"/>
      <c r="AK21" s="247"/>
      <c r="AL21" s="247"/>
      <c r="AM21" s="62" t="s">
        <v>160</v>
      </c>
      <c r="AN21" s="248">
        <f>(BK12+BK13)/2*100</f>
        <v>102.56782401937332</v>
      </c>
      <c r="AO21" s="248"/>
      <c r="AP21" s="248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spans="1:66" ht="13.8" x14ac:dyDescent="0.25">
      <c r="A22" s="57"/>
      <c r="B22" s="62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</row>
    <row r="23" spans="1:66" ht="14.4" x14ac:dyDescent="0.3">
      <c r="B23" s="62" t="s">
        <v>163</v>
      </c>
      <c r="C23" s="246" t="s">
        <v>200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57"/>
      <c r="AH23" s="57"/>
      <c r="AI23" s="247" t="s">
        <v>190</v>
      </c>
      <c r="AJ23" s="247"/>
      <c r="AK23" s="247"/>
      <c r="AL23" s="247"/>
      <c r="AM23" s="62"/>
      <c r="AN23" s="248">
        <f>BK15*100</f>
        <v>98.1</v>
      </c>
      <c r="AO23" s="248"/>
      <c r="AP23" s="248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</row>
    <row r="24" spans="1:66" ht="14.4" x14ac:dyDescent="0.3">
      <c r="B24" s="62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57"/>
      <c r="AH24" s="57"/>
      <c r="AI24" s="70"/>
      <c r="AJ24" s="70"/>
      <c r="AK24" s="70"/>
      <c r="AL24" s="70"/>
      <c r="AM24" s="62"/>
      <c r="AN24" s="71"/>
      <c r="AO24" s="71"/>
      <c r="AP24" s="71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</row>
    <row r="25" spans="1:66" ht="24.6" customHeight="1" x14ac:dyDescent="0.25">
      <c r="AV25" s="249" t="s">
        <v>164</v>
      </c>
      <c r="AW25" s="249"/>
      <c r="AX25" s="249"/>
      <c r="AY25" s="249"/>
      <c r="AZ25" s="249"/>
      <c r="BA25" s="249" t="s">
        <v>165</v>
      </c>
      <c r="BB25" s="249"/>
      <c r="BC25" s="249"/>
      <c r="BD25" s="249"/>
      <c r="BE25" s="249"/>
      <c r="BF25" s="249"/>
      <c r="BG25" s="244" t="s">
        <v>166</v>
      </c>
      <c r="BH25" s="245"/>
      <c r="BI25" s="245"/>
      <c r="BJ25" s="245"/>
      <c r="BK25" s="245"/>
      <c r="BL25" s="245"/>
      <c r="BM25" s="245"/>
      <c r="BN25" s="245"/>
    </row>
    <row r="26" spans="1:66" x14ac:dyDescent="0.25">
      <c r="AV26" s="255" t="s">
        <v>167</v>
      </c>
      <c r="AW26" s="255"/>
      <c r="AX26" s="255"/>
      <c r="AY26" s="255"/>
      <c r="AZ26" s="255"/>
      <c r="BA26" s="257" t="s">
        <v>168</v>
      </c>
      <c r="BB26" s="257"/>
      <c r="BC26" s="257"/>
      <c r="BD26" s="257"/>
      <c r="BE26" s="257"/>
      <c r="BF26" s="257"/>
    </row>
    <row r="27" spans="1:66" ht="18" x14ac:dyDescent="0.35">
      <c r="B27" s="64" t="s">
        <v>169</v>
      </c>
      <c r="C27" s="250" t="s">
        <v>170</v>
      </c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57"/>
      <c r="AH27" s="57"/>
      <c r="AI27" s="251" t="s">
        <v>171</v>
      </c>
      <c r="AJ27" s="251"/>
      <c r="AK27" s="251"/>
      <c r="AL27" s="251"/>
      <c r="AM27" s="251" t="s">
        <v>160</v>
      </c>
      <c r="AN27" s="252">
        <f>AN21/AN19</f>
        <v>2.0348199509204168</v>
      </c>
      <c r="AO27" s="252"/>
      <c r="AP27" s="252"/>
      <c r="AQ27" s="251" t="s">
        <v>160</v>
      </c>
      <c r="AR27" s="251">
        <f>BA28</f>
        <v>25</v>
      </c>
      <c r="AS27" s="251"/>
      <c r="AT27" s="65"/>
      <c r="AV27" s="255" t="s">
        <v>172</v>
      </c>
      <c r="AW27" s="255"/>
      <c r="AX27" s="255"/>
      <c r="AY27" s="255"/>
      <c r="AZ27" s="255"/>
      <c r="BA27" s="255">
        <v>15</v>
      </c>
      <c r="BB27" s="255"/>
      <c r="BC27" s="255"/>
      <c r="BD27" s="255"/>
      <c r="BE27" s="255"/>
      <c r="BF27" s="255"/>
      <c r="BH27" s="63" t="s">
        <v>173</v>
      </c>
    </row>
    <row r="28" spans="1:66" x14ac:dyDescent="0.25"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I28" s="251"/>
      <c r="AJ28" s="251"/>
      <c r="AK28" s="251"/>
      <c r="AL28" s="251"/>
      <c r="AM28" s="251"/>
      <c r="AN28" s="252"/>
      <c r="AO28" s="252"/>
      <c r="AP28" s="252"/>
      <c r="AQ28" s="251"/>
      <c r="AR28" s="251"/>
      <c r="AS28" s="251"/>
      <c r="AV28" s="255" t="s">
        <v>174</v>
      </c>
      <c r="AW28" s="255"/>
      <c r="AX28" s="255"/>
      <c r="AY28" s="255"/>
      <c r="AZ28" s="255"/>
      <c r="BA28" s="255">
        <v>25</v>
      </c>
      <c r="BB28" s="255"/>
      <c r="BC28" s="255"/>
      <c r="BD28" s="255"/>
      <c r="BE28" s="255"/>
      <c r="BF28" s="255"/>
    </row>
    <row r="29" spans="1:66" ht="14.4" x14ac:dyDescent="0.3"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U29" s="63" t="s">
        <v>175</v>
      </c>
    </row>
    <row r="30" spans="1:66" ht="32.4" customHeight="1" x14ac:dyDescent="0.3">
      <c r="AV30" s="67"/>
      <c r="AW30" s="249" t="s">
        <v>176</v>
      </c>
      <c r="AX30" s="249"/>
      <c r="AY30" s="249"/>
      <c r="AZ30" s="249"/>
      <c r="BA30" s="249"/>
      <c r="BB30" s="249"/>
      <c r="BC30" s="249" t="s">
        <v>165</v>
      </c>
      <c r="BD30" s="249"/>
      <c r="BE30" s="249"/>
      <c r="BF30" s="249"/>
      <c r="BG30" s="249"/>
      <c r="BH30" s="249"/>
      <c r="BI30" s="258" t="s">
        <v>166</v>
      </c>
      <c r="BJ30" s="259"/>
      <c r="BK30" s="259"/>
      <c r="BL30" s="259"/>
      <c r="BM30" s="259"/>
      <c r="BN30" s="260"/>
    </row>
    <row r="31" spans="1:66" ht="14.4" x14ac:dyDescent="0.3">
      <c r="B31" s="64" t="s">
        <v>177</v>
      </c>
      <c r="C31" s="253" t="s">
        <v>178</v>
      </c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57"/>
      <c r="AH31" s="57"/>
      <c r="AI31" s="251" t="s">
        <v>179</v>
      </c>
      <c r="AJ31" s="251"/>
      <c r="AK31" s="251"/>
      <c r="AL31" s="251"/>
      <c r="AM31" s="64" t="s">
        <v>160</v>
      </c>
      <c r="AN31" s="254">
        <f>AN21+AN23+AR27</f>
        <v>225.66782401937331</v>
      </c>
      <c r="AO31" s="254"/>
      <c r="AP31" s="254"/>
      <c r="AR31" s="68"/>
      <c r="AS31" s="67"/>
      <c r="AT31" s="67"/>
      <c r="AU31" s="67"/>
      <c r="AW31" s="255" t="s">
        <v>180</v>
      </c>
      <c r="AX31" s="255"/>
      <c r="AY31" s="255"/>
      <c r="AZ31" s="255"/>
      <c r="BA31" s="255"/>
      <c r="BB31" s="255"/>
      <c r="BC31" s="257" t="s">
        <v>181</v>
      </c>
      <c r="BD31" s="257"/>
      <c r="BE31" s="257"/>
      <c r="BF31" s="257"/>
      <c r="BG31" s="257"/>
      <c r="BH31" s="257"/>
      <c r="BI31" s="257" t="s">
        <v>182</v>
      </c>
      <c r="BJ31" s="257"/>
      <c r="BK31" s="257"/>
      <c r="BL31" s="257"/>
      <c r="BM31" s="257"/>
      <c r="BN31" s="257"/>
    </row>
    <row r="32" spans="1:66" x14ac:dyDescent="0.25">
      <c r="AW32" s="255" t="s">
        <v>183</v>
      </c>
      <c r="AX32" s="255"/>
      <c r="AY32" s="255"/>
      <c r="AZ32" s="255"/>
      <c r="BA32" s="255"/>
      <c r="BB32" s="255"/>
      <c r="BC32" s="255" t="s">
        <v>184</v>
      </c>
      <c r="BD32" s="255"/>
      <c r="BE32" s="255"/>
      <c r="BF32" s="255"/>
      <c r="BG32" s="255"/>
      <c r="BH32" s="255"/>
      <c r="BI32" s="255" t="s">
        <v>185</v>
      </c>
      <c r="BJ32" s="255"/>
      <c r="BK32" s="255"/>
      <c r="BL32" s="255"/>
      <c r="BM32" s="255"/>
      <c r="BN32" s="255"/>
    </row>
    <row r="33" spans="1:66" x14ac:dyDescent="0.25">
      <c r="AI33" s="256" t="s">
        <v>205</v>
      </c>
      <c r="AJ33" s="256"/>
      <c r="AK33" s="256"/>
      <c r="AL33" s="256"/>
      <c r="AM33" s="256"/>
      <c r="AN33" s="256"/>
      <c r="AO33" s="256"/>
      <c r="AP33" s="256"/>
      <c r="AQ33" s="256"/>
      <c r="AW33" s="255" t="s">
        <v>186</v>
      </c>
      <c r="AX33" s="255"/>
      <c r="AY33" s="255"/>
      <c r="AZ33" s="255"/>
      <c r="BA33" s="255"/>
      <c r="BB33" s="255"/>
      <c r="BC33" s="255" t="s">
        <v>187</v>
      </c>
      <c r="BD33" s="255"/>
      <c r="BE33" s="255"/>
      <c r="BF33" s="255"/>
      <c r="BG33" s="255"/>
      <c r="BH33" s="255"/>
      <c r="BI33" s="255" t="s">
        <v>188</v>
      </c>
      <c r="BJ33" s="255"/>
      <c r="BK33" s="255"/>
      <c r="BL33" s="255"/>
      <c r="BM33" s="255"/>
      <c r="BN33" s="255"/>
    </row>
    <row r="34" spans="1:66" x14ac:dyDescent="0.25">
      <c r="AI34" s="256"/>
      <c r="AJ34" s="256"/>
      <c r="AK34" s="256"/>
      <c r="AL34" s="256"/>
      <c r="AM34" s="256"/>
      <c r="AN34" s="256"/>
      <c r="AO34" s="256"/>
      <c r="AP34" s="256"/>
      <c r="AQ34" s="256"/>
    </row>
    <row r="36" spans="1:66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</row>
  </sheetData>
  <mergeCells count="104">
    <mergeCell ref="AI33:AQ34"/>
    <mergeCell ref="AW33:BB33"/>
    <mergeCell ref="BC33:BH33"/>
    <mergeCell ref="BI33:BN33"/>
    <mergeCell ref="AV26:AZ26"/>
    <mergeCell ref="BA26:BF26"/>
    <mergeCell ref="AR27:AS28"/>
    <mergeCell ref="AV27:AZ27"/>
    <mergeCell ref="BA27:BF27"/>
    <mergeCell ref="AV28:AZ28"/>
    <mergeCell ref="BA28:BF28"/>
    <mergeCell ref="AW30:BB30"/>
    <mergeCell ref="BC30:BH30"/>
    <mergeCell ref="BI30:BN30"/>
    <mergeCell ref="BI31:BN31"/>
    <mergeCell ref="AW32:BB32"/>
    <mergeCell ref="BC32:BH32"/>
    <mergeCell ref="BI32:BN32"/>
    <mergeCell ref="BC31:BH31"/>
    <mergeCell ref="C27:AF28"/>
    <mergeCell ref="AI27:AL28"/>
    <mergeCell ref="AM27:AM28"/>
    <mergeCell ref="AN27:AP28"/>
    <mergeCell ref="AQ27:AQ28"/>
    <mergeCell ref="C31:AF31"/>
    <mergeCell ref="AI31:AL31"/>
    <mergeCell ref="AN31:AP31"/>
    <mergeCell ref="AW31:BB31"/>
    <mergeCell ref="BG25:BN25"/>
    <mergeCell ref="C19:AF19"/>
    <mergeCell ref="AI19:AL19"/>
    <mergeCell ref="AN19:AP19"/>
    <mergeCell ref="C21:AF21"/>
    <mergeCell ref="AI21:AL21"/>
    <mergeCell ref="AN21:AP21"/>
    <mergeCell ref="C23:AF23"/>
    <mergeCell ref="AI23:AL23"/>
    <mergeCell ref="AN23:AP23"/>
    <mergeCell ref="AV25:AZ25"/>
    <mergeCell ref="BA25:BF25"/>
    <mergeCell ref="A16:AD16"/>
    <mergeCell ref="AE16:AH16"/>
    <mergeCell ref="AI16:AX16"/>
    <mergeCell ref="AY16:BN16"/>
    <mergeCell ref="A17:AH17"/>
    <mergeCell ref="AI17:AX17"/>
    <mergeCell ref="AY17:BN17"/>
    <mergeCell ref="BE15:BJ15"/>
    <mergeCell ref="BK15:BN15"/>
    <mergeCell ref="A15:AD15"/>
    <mergeCell ref="AE15:AH15"/>
    <mergeCell ref="AI15:AN15"/>
    <mergeCell ref="AO15:AT15"/>
    <mergeCell ref="AU15:AX15"/>
    <mergeCell ref="AY15:BD15"/>
    <mergeCell ref="BE13:BJ13"/>
    <mergeCell ref="BK13:BN13"/>
    <mergeCell ref="A14:AD14"/>
    <mergeCell ref="AE14:AH14"/>
    <mergeCell ref="AI14:AN14"/>
    <mergeCell ref="AO14:AT14"/>
    <mergeCell ref="AU14:AX14"/>
    <mergeCell ref="AY14:BD14"/>
    <mergeCell ref="BE14:BJ14"/>
    <mergeCell ref="BK14:BN14"/>
    <mergeCell ref="A13:AD13"/>
    <mergeCell ref="AE13:AH13"/>
    <mergeCell ref="AI13:AN13"/>
    <mergeCell ref="AO13:AT13"/>
    <mergeCell ref="AU13:AX13"/>
    <mergeCell ref="AY13:BD13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AY12:BD12"/>
    <mergeCell ref="BE12:BJ12"/>
    <mergeCell ref="BK12:BN12"/>
    <mergeCell ref="A12:AD12"/>
    <mergeCell ref="AE12:AH12"/>
    <mergeCell ref="AI12:AN12"/>
    <mergeCell ref="AO12:AT12"/>
    <mergeCell ref="AU12:AX12"/>
    <mergeCell ref="D2:K2"/>
    <mergeCell ref="M2:R2"/>
    <mergeCell ref="T2:BN2"/>
    <mergeCell ref="D3:K3"/>
    <mergeCell ref="M3:R3"/>
    <mergeCell ref="T3:BN3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КПК0611070</vt:lpstr>
      <vt:lpstr>Лист1</vt:lpstr>
      <vt:lpstr>Лист2</vt:lpstr>
      <vt:lpstr>КПК0611070!Область_печати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2024-03-14T09:27:06Z</cp:lastPrinted>
  <dcterms:created xsi:type="dcterms:W3CDTF">2016-08-10T10:53:25Z</dcterms:created>
  <dcterms:modified xsi:type="dcterms:W3CDTF">2024-03-14T09:27:28Z</dcterms:modified>
</cp:coreProperties>
</file>